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ericraymondgreene/Dropbox/VTENKIF/Reviews/Figures/Figure5/Data/"/>
    </mc:Choice>
  </mc:AlternateContent>
  <xr:revisionPtr revIDLastSave="0" documentId="13_ncr:1_{1D726B39-A56D-574E-B8B3-CCC9EED59A0E}" xr6:coauthVersionLast="36" xr6:coauthVersionMax="36" xr10:uidLastSave="{00000000-0000-0000-0000-000000000000}"/>
  <bookViews>
    <workbookView xWindow="0" yWindow="460" windowWidth="25600" windowHeight="14980" tabRatio="601" activeTab="1" xr2:uid="{00000000-000D-0000-FFFF-FFFF00000000}"/>
  </bookViews>
  <sheets>
    <sheet name="Raw and Calculated Values" sheetId="2" r:id="rId1"/>
    <sheet name="Calculated and Averages" sheetId="14" r:id="rId2"/>
    <sheet name="Figure 4B" sheetId="15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4" i="14" l="1"/>
  <c r="E274" i="14"/>
  <c r="F273" i="14"/>
  <c r="E273" i="14"/>
  <c r="F272" i="14"/>
  <c r="E272" i="14"/>
  <c r="F271" i="14"/>
  <c r="E271" i="14"/>
  <c r="F270" i="14"/>
  <c r="E270" i="14"/>
  <c r="F269" i="14"/>
  <c r="E269" i="14"/>
  <c r="F268" i="14"/>
  <c r="E268" i="14"/>
  <c r="F267" i="14"/>
  <c r="E267" i="14"/>
  <c r="F266" i="14"/>
  <c r="E266" i="14"/>
  <c r="F265" i="14"/>
  <c r="E265" i="14"/>
  <c r="F264" i="14"/>
  <c r="E264" i="14"/>
  <c r="F260" i="14"/>
  <c r="E260" i="14"/>
  <c r="F259" i="14"/>
  <c r="E259" i="14"/>
  <c r="F258" i="14"/>
  <c r="E258" i="14"/>
  <c r="F257" i="14"/>
  <c r="E257" i="14"/>
  <c r="F256" i="14"/>
  <c r="E256" i="14"/>
  <c r="F255" i="14"/>
  <c r="E255" i="14"/>
  <c r="F254" i="14"/>
  <c r="E254" i="14"/>
  <c r="F253" i="14"/>
  <c r="E253" i="14"/>
  <c r="F252" i="14"/>
  <c r="E252" i="14"/>
  <c r="F251" i="14"/>
  <c r="E251" i="14"/>
  <c r="F250" i="14"/>
  <c r="E250" i="14"/>
  <c r="F246" i="14"/>
  <c r="E246" i="14"/>
  <c r="F245" i="14"/>
  <c r="E245" i="14"/>
  <c r="F244" i="14"/>
  <c r="E244" i="14"/>
  <c r="F243" i="14"/>
  <c r="E243" i="14"/>
  <c r="F242" i="14"/>
  <c r="E242" i="14"/>
  <c r="F241" i="14"/>
  <c r="E241" i="14"/>
  <c r="F240" i="14"/>
  <c r="E240" i="14"/>
  <c r="F239" i="14"/>
  <c r="E239" i="14"/>
  <c r="F238" i="14"/>
  <c r="E238" i="14"/>
  <c r="F237" i="14"/>
  <c r="E237" i="14"/>
  <c r="F236" i="14"/>
  <c r="E236" i="14"/>
  <c r="F232" i="14"/>
  <c r="E232" i="14"/>
  <c r="F231" i="14"/>
  <c r="E231" i="14"/>
  <c r="F230" i="14"/>
  <c r="E230" i="14"/>
  <c r="F229" i="14"/>
  <c r="E229" i="14"/>
  <c r="F228" i="14"/>
  <c r="E228" i="14"/>
  <c r="F227" i="14"/>
  <c r="E227" i="14"/>
  <c r="F226" i="14"/>
  <c r="E226" i="14"/>
  <c r="F225" i="14"/>
  <c r="E225" i="14"/>
  <c r="F224" i="14"/>
  <c r="E224" i="14"/>
  <c r="F223" i="14"/>
  <c r="E223" i="14"/>
  <c r="F222" i="14"/>
  <c r="E222" i="14"/>
  <c r="F218" i="14"/>
  <c r="E218" i="14"/>
  <c r="F217" i="14"/>
  <c r="E217" i="14"/>
  <c r="F216" i="14"/>
  <c r="E216" i="14"/>
  <c r="F215" i="14"/>
  <c r="E215" i="14"/>
  <c r="F214" i="14"/>
  <c r="E214" i="14"/>
  <c r="F213" i="14"/>
  <c r="E213" i="14"/>
  <c r="F212" i="14"/>
  <c r="E212" i="14"/>
  <c r="F211" i="14"/>
  <c r="E211" i="14"/>
  <c r="F210" i="14"/>
  <c r="E210" i="14"/>
  <c r="F209" i="14"/>
  <c r="E209" i="14"/>
  <c r="F208" i="14"/>
  <c r="E208" i="14"/>
  <c r="F204" i="14"/>
  <c r="E204" i="14"/>
  <c r="F203" i="14"/>
  <c r="E203" i="14"/>
  <c r="F202" i="14"/>
  <c r="E202" i="14"/>
  <c r="F201" i="14"/>
  <c r="E201" i="14"/>
  <c r="F200" i="14"/>
  <c r="E200" i="14"/>
  <c r="F199" i="14"/>
  <c r="E199" i="14"/>
  <c r="F198" i="14"/>
  <c r="E198" i="14"/>
  <c r="F197" i="14"/>
  <c r="E197" i="14"/>
  <c r="F196" i="14"/>
  <c r="E196" i="14"/>
  <c r="F195" i="14"/>
  <c r="E195" i="14"/>
  <c r="F194" i="14"/>
  <c r="E194" i="14"/>
  <c r="F190" i="14"/>
  <c r="E190" i="14"/>
  <c r="F189" i="14"/>
  <c r="E189" i="14"/>
  <c r="F188" i="14"/>
  <c r="E188" i="14"/>
  <c r="F187" i="14"/>
  <c r="E187" i="14"/>
  <c r="F186" i="14"/>
  <c r="E186" i="14"/>
  <c r="F185" i="14"/>
  <c r="E185" i="14"/>
  <c r="F184" i="14"/>
  <c r="E184" i="14"/>
  <c r="F183" i="14"/>
  <c r="E183" i="14"/>
  <c r="F182" i="14"/>
  <c r="E182" i="14"/>
  <c r="F181" i="14"/>
  <c r="E181" i="14"/>
  <c r="F180" i="14"/>
  <c r="E180" i="14"/>
  <c r="F176" i="14"/>
  <c r="E176" i="14"/>
  <c r="F175" i="14"/>
  <c r="E175" i="14"/>
  <c r="F174" i="14"/>
  <c r="E174" i="14"/>
  <c r="F173" i="14"/>
  <c r="E173" i="14"/>
  <c r="F172" i="14"/>
  <c r="E172" i="14"/>
  <c r="F171" i="14"/>
  <c r="E171" i="14"/>
  <c r="F170" i="14"/>
  <c r="E170" i="14"/>
  <c r="F169" i="14"/>
  <c r="E169" i="14"/>
  <c r="F168" i="14"/>
  <c r="E168" i="14"/>
  <c r="F167" i="14"/>
  <c r="E167" i="14"/>
  <c r="F166" i="14"/>
  <c r="E166" i="14"/>
  <c r="F162" i="14"/>
  <c r="E162" i="14"/>
  <c r="F161" i="14"/>
  <c r="E161" i="14"/>
  <c r="F160" i="14"/>
  <c r="E160" i="14"/>
  <c r="F159" i="14"/>
  <c r="E159" i="14"/>
  <c r="F158" i="14"/>
  <c r="E158" i="14"/>
  <c r="F157" i="14"/>
  <c r="E157" i="14"/>
  <c r="F156" i="14"/>
  <c r="E156" i="14"/>
  <c r="F155" i="14"/>
  <c r="E155" i="14"/>
  <c r="F154" i="14"/>
  <c r="E154" i="14"/>
  <c r="F153" i="14"/>
  <c r="E153" i="14"/>
  <c r="F152" i="14"/>
  <c r="E152" i="14"/>
  <c r="F148" i="14"/>
  <c r="E148" i="14"/>
  <c r="F147" i="14"/>
  <c r="E147" i="14"/>
  <c r="F146" i="14"/>
  <c r="E146" i="14"/>
  <c r="F145" i="14"/>
  <c r="E145" i="14"/>
  <c r="F144" i="14"/>
  <c r="E144" i="14"/>
  <c r="F143" i="14"/>
  <c r="E143" i="14"/>
  <c r="F142" i="14"/>
  <c r="E142" i="14"/>
  <c r="F141" i="14"/>
  <c r="E141" i="14"/>
  <c r="F140" i="14"/>
  <c r="E140" i="14"/>
  <c r="F139" i="14"/>
  <c r="E139" i="14"/>
  <c r="F138" i="14"/>
  <c r="E138" i="14"/>
  <c r="F134" i="14"/>
  <c r="E134" i="14"/>
  <c r="F133" i="14"/>
  <c r="E133" i="14"/>
  <c r="F132" i="14"/>
  <c r="E132" i="14"/>
  <c r="F131" i="14"/>
  <c r="E131" i="14"/>
  <c r="F130" i="14"/>
  <c r="E130" i="14"/>
  <c r="F129" i="14"/>
  <c r="E129" i="14"/>
  <c r="F128" i="14"/>
  <c r="E128" i="14"/>
  <c r="F127" i="14"/>
  <c r="E127" i="14"/>
  <c r="F126" i="14"/>
  <c r="E126" i="14"/>
  <c r="F125" i="14"/>
  <c r="E125" i="14"/>
  <c r="F124" i="14"/>
  <c r="E124" i="14"/>
  <c r="F120" i="14"/>
  <c r="E120" i="14"/>
  <c r="F119" i="14"/>
  <c r="E119" i="14"/>
  <c r="F118" i="14"/>
  <c r="E118" i="14"/>
  <c r="F117" i="14"/>
  <c r="E117" i="14"/>
  <c r="F116" i="14"/>
  <c r="E116" i="14"/>
  <c r="F115" i="14"/>
  <c r="E115" i="14"/>
  <c r="F114" i="14"/>
  <c r="E114" i="14"/>
  <c r="F113" i="14"/>
  <c r="E113" i="14"/>
  <c r="F112" i="14"/>
  <c r="E112" i="14"/>
  <c r="F111" i="14"/>
  <c r="E111" i="14"/>
  <c r="F110" i="14"/>
  <c r="E110" i="14"/>
  <c r="G106" i="14"/>
  <c r="F106" i="14"/>
  <c r="E106" i="14"/>
  <c r="D106" i="14"/>
  <c r="C106" i="14"/>
  <c r="B106" i="14"/>
  <c r="G105" i="14"/>
  <c r="F105" i="14"/>
  <c r="E105" i="14"/>
  <c r="D105" i="14"/>
  <c r="C105" i="14"/>
  <c r="B105" i="14"/>
  <c r="G104" i="14"/>
  <c r="F104" i="14"/>
  <c r="E104" i="14"/>
  <c r="D104" i="14"/>
  <c r="C104" i="14"/>
  <c r="B104" i="14"/>
  <c r="G103" i="14"/>
  <c r="F103" i="14"/>
  <c r="E103" i="14"/>
  <c r="D103" i="14"/>
  <c r="C103" i="14"/>
  <c r="B103" i="14"/>
  <c r="G102" i="14"/>
  <c r="F102" i="14"/>
  <c r="E102" i="14"/>
  <c r="D102" i="14"/>
  <c r="C102" i="14"/>
  <c r="B102" i="14"/>
  <c r="G101" i="14"/>
  <c r="F101" i="14"/>
  <c r="E101" i="14"/>
  <c r="D101" i="14"/>
  <c r="C101" i="14"/>
  <c r="B101" i="14"/>
  <c r="G100" i="14"/>
  <c r="F100" i="14"/>
  <c r="E100" i="14"/>
  <c r="D100" i="14"/>
  <c r="C100" i="14"/>
  <c r="B100" i="14"/>
  <c r="G99" i="14"/>
  <c r="F99" i="14"/>
  <c r="E99" i="14"/>
  <c r="D99" i="14"/>
  <c r="C99" i="14"/>
  <c r="B99" i="14"/>
  <c r="G98" i="14"/>
  <c r="F98" i="14"/>
  <c r="E98" i="14"/>
  <c r="D98" i="14"/>
  <c r="C98" i="14"/>
  <c r="B98" i="14"/>
  <c r="G97" i="14"/>
  <c r="F97" i="14"/>
  <c r="E97" i="14"/>
  <c r="D97" i="14"/>
  <c r="C97" i="14"/>
  <c r="B97" i="14"/>
  <c r="G96" i="14"/>
  <c r="F96" i="14"/>
  <c r="E96" i="14"/>
  <c r="D96" i="14"/>
  <c r="C96" i="14"/>
  <c r="B96" i="14"/>
  <c r="M93" i="14"/>
  <c r="L93" i="14"/>
  <c r="K93" i="14"/>
  <c r="J93" i="14"/>
  <c r="M92" i="14"/>
  <c r="L92" i="14"/>
  <c r="K92" i="14"/>
  <c r="J92" i="14"/>
  <c r="M91" i="14"/>
  <c r="L91" i="14"/>
  <c r="K91" i="14"/>
  <c r="J91" i="14"/>
  <c r="M90" i="14"/>
  <c r="L90" i="14"/>
  <c r="K90" i="14"/>
  <c r="J90" i="14"/>
  <c r="M89" i="14"/>
  <c r="L89" i="14"/>
  <c r="K89" i="14"/>
  <c r="J89" i="14"/>
  <c r="M88" i="14"/>
  <c r="L88" i="14"/>
  <c r="K88" i="14"/>
  <c r="J88" i="14"/>
  <c r="M87" i="14"/>
  <c r="L87" i="14"/>
  <c r="K87" i="14"/>
  <c r="J87" i="14"/>
  <c r="M86" i="14"/>
  <c r="L86" i="14"/>
  <c r="K86" i="14"/>
  <c r="J86" i="14"/>
  <c r="M85" i="14"/>
  <c r="L85" i="14"/>
  <c r="K85" i="14"/>
  <c r="J85" i="14"/>
  <c r="M84" i="14"/>
  <c r="L84" i="14"/>
  <c r="K84" i="14"/>
  <c r="J84" i="14"/>
  <c r="M83" i="14"/>
  <c r="L83" i="14"/>
  <c r="K83" i="14"/>
  <c r="J83" i="14"/>
  <c r="M80" i="14"/>
  <c r="L80" i="14"/>
  <c r="K80" i="14"/>
  <c r="J80" i="14"/>
  <c r="M79" i="14"/>
  <c r="L79" i="14"/>
  <c r="K79" i="14"/>
  <c r="J79" i="14"/>
  <c r="M78" i="14"/>
  <c r="L78" i="14"/>
  <c r="K78" i="14"/>
  <c r="J78" i="14"/>
  <c r="M77" i="14"/>
  <c r="L77" i="14"/>
  <c r="K77" i="14"/>
  <c r="J77" i="14"/>
  <c r="M76" i="14"/>
  <c r="L76" i="14"/>
  <c r="K76" i="14"/>
  <c r="J76" i="14"/>
  <c r="M75" i="14"/>
  <c r="L75" i="14"/>
  <c r="K75" i="14"/>
  <c r="J75" i="14"/>
  <c r="M74" i="14"/>
  <c r="L74" i="14"/>
  <c r="K74" i="14"/>
  <c r="J74" i="14"/>
  <c r="M73" i="14"/>
  <c r="L73" i="14"/>
  <c r="K73" i="14"/>
  <c r="J73" i="14"/>
  <c r="M72" i="14"/>
  <c r="L72" i="14"/>
  <c r="K72" i="14"/>
  <c r="J72" i="14"/>
  <c r="M71" i="14"/>
  <c r="L71" i="14"/>
  <c r="K71" i="14"/>
  <c r="J71" i="14"/>
  <c r="M70" i="14"/>
  <c r="L70" i="14"/>
  <c r="K70" i="14"/>
  <c r="J70" i="14"/>
  <c r="M67" i="14"/>
  <c r="L67" i="14"/>
  <c r="K67" i="14"/>
  <c r="J67" i="14"/>
  <c r="M66" i="14"/>
  <c r="L66" i="14"/>
  <c r="K66" i="14"/>
  <c r="J66" i="14"/>
  <c r="M65" i="14"/>
  <c r="L65" i="14"/>
  <c r="K65" i="14"/>
  <c r="J65" i="14"/>
  <c r="M64" i="14"/>
  <c r="L64" i="14"/>
  <c r="K64" i="14"/>
  <c r="J64" i="14"/>
  <c r="M63" i="14"/>
  <c r="L63" i="14"/>
  <c r="K63" i="14"/>
  <c r="J63" i="14"/>
  <c r="M62" i="14"/>
  <c r="L62" i="14"/>
  <c r="K62" i="14"/>
  <c r="J62" i="14"/>
  <c r="M61" i="14"/>
  <c r="L61" i="14"/>
  <c r="K61" i="14"/>
  <c r="J61" i="14"/>
  <c r="M60" i="14"/>
  <c r="L60" i="14"/>
  <c r="K60" i="14"/>
  <c r="J60" i="14"/>
  <c r="M59" i="14"/>
  <c r="L59" i="14"/>
  <c r="K59" i="14"/>
  <c r="J59" i="14"/>
  <c r="M58" i="14"/>
  <c r="L58" i="14"/>
  <c r="K58" i="14"/>
  <c r="J58" i="14"/>
  <c r="M57" i="14"/>
  <c r="L57" i="14"/>
  <c r="K57" i="14"/>
  <c r="J57" i="14"/>
  <c r="K52" i="14"/>
  <c r="J52" i="14"/>
  <c r="I52" i="14"/>
  <c r="D52" i="14"/>
  <c r="C52" i="14"/>
  <c r="B52" i="14"/>
  <c r="K51" i="14"/>
  <c r="J51" i="14"/>
  <c r="I51" i="14"/>
  <c r="D51" i="14"/>
  <c r="C51" i="14"/>
  <c r="B51" i="14"/>
  <c r="K50" i="14"/>
  <c r="J50" i="14"/>
  <c r="I50" i="14"/>
  <c r="D50" i="14"/>
  <c r="C50" i="14"/>
  <c r="B50" i="14"/>
  <c r="K49" i="14"/>
  <c r="J49" i="14"/>
  <c r="I49" i="14"/>
  <c r="D49" i="14"/>
  <c r="C49" i="14"/>
  <c r="B49" i="14"/>
  <c r="K48" i="14"/>
  <c r="J48" i="14"/>
  <c r="I48" i="14"/>
  <c r="D48" i="14"/>
  <c r="C48" i="14"/>
  <c r="B48" i="14"/>
  <c r="K47" i="14"/>
  <c r="J47" i="14"/>
  <c r="I47" i="14"/>
  <c r="D47" i="14"/>
  <c r="C47" i="14"/>
  <c r="B47" i="14"/>
  <c r="K46" i="14"/>
  <c r="J46" i="14"/>
  <c r="I46" i="14"/>
  <c r="D46" i="14"/>
  <c r="C46" i="14"/>
  <c r="B46" i="14"/>
  <c r="K45" i="14"/>
  <c r="J45" i="14"/>
  <c r="I45" i="14"/>
  <c r="D45" i="14"/>
  <c r="C45" i="14"/>
  <c r="B45" i="14"/>
  <c r="K44" i="14"/>
  <c r="J44" i="14"/>
  <c r="I44" i="14"/>
  <c r="D44" i="14"/>
  <c r="C44" i="14"/>
  <c r="B44" i="14"/>
  <c r="K43" i="14"/>
  <c r="J43" i="14"/>
  <c r="I43" i="14"/>
  <c r="D43" i="14"/>
  <c r="C43" i="14"/>
  <c r="B43" i="14"/>
  <c r="K42" i="14"/>
  <c r="J42" i="14"/>
  <c r="I42" i="14"/>
  <c r="D42" i="14"/>
  <c r="C42" i="14"/>
  <c r="B42" i="14"/>
  <c r="G39" i="14"/>
  <c r="F39" i="14"/>
  <c r="G38" i="14"/>
  <c r="F38" i="14"/>
  <c r="G37" i="14"/>
  <c r="F37" i="14"/>
  <c r="G36" i="14"/>
  <c r="F36" i="14"/>
  <c r="G35" i="14"/>
  <c r="F35" i="14"/>
  <c r="G34" i="14"/>
  <c r="F34" i="14"/>
  <c r="G33" i="14"/>
  <c r="F33" i="14"/>
  <c r="G32" i="14"/>
  <c r="F32" i="14"/>
  <c r="G31" i="14"/>
  <c r="F31" i="14"/>
  <c r="G30" i="14"/>
  <c r="F30" i="14"/>
  <c r="G29" i="14"/>
  <c r="F29" i="14"/>
  <c r="G26" i="14"/>
  <c r="F26" i="14"/>
  <c r="G25" i="14"/>
  <c r="F25" i="14"/>
  <c r="G24" i="14"/>
  <c r="F24" i="14"/>
  <c r="G23" i="14"/>
  <c r="F23" i="14"/>
  <c r="G22" i="14"/>
  <c r="F22" i="14"/>
  <c r="G21" i="14"/>
  <c r="F21" i="14"/>
  <c r="G20" i="14"/>
  <c r="F20" i="14"/>
  <c r="G19" i="14"/>
  <c r="F19" i="14"/>
  <c r="G18" i="14"/>
  <c r="F18" i="14"/>
  <c r="G17" i="14"/>
  <c r="F17" i="14"/>
  <c r="G16" i="14"/>
  <c r="F16" i="14"/>
  <c r="G13" i="14"/>
  <c r="F13" i="14"/>
  <c r="G12" i="14"/>
  <c r="F12" i="14"/>
  <c r="G11" i="14"/>
  <c r="F11" i="14"/>
  <c r="G10" i="14"/>
  <c r="F10" i="14"/>
  <c r="G9" i="14"/>
  <c r="F9" i="14"/>
  <c r="G8" i="14"/>
  <c r="F8" i="14"/>
  <c r="G7" i="14"/>
  <c r="F7" i="14"/>
  <c r="G6" i="14"/>
  <c r="F6" i="14"/>
  <c r="G5" i="14"/>
  <c r="F5" i="14"/>
  <c r="G4" i="14"/>
  <c r="F4" i="14"/>
  <c r="G3" i="14"/>
  <c r="F3" i="14"/>
  <c r="L135" i="2" l="1"/>
  <c r="L139" i="2" s="1"/>
  <c r="K135" i="2"/>
  <c r="J135" i="2"/>
  <c r="I135" i="2"/>
  <c r="I139" i="2" s="1"/>
  <c r="H135" i="2"/>
  <c r="H139" i="2" s="1"/>
  <c r="G135" i="2"/>
  <c r="G137" i="2" s="1"/>
  <c r="F135" i="2"/>
  <c r="F139" i="2" s="1"/>
  <c r="E135" i="2"/>
  <c r="E139" i="2" s="1"/>
  <c r="D135" i="2"/>
  <c r="D139" i="2" s="1"/>
  <c r="C135" i="2"/>
  <c r="B135" i="2"/>
  <c r="L123" i="2"/>
  <c r="L127" i="2" s="1"/>
  <c r="K123" i="2"/>
  <c r="J123" i="2"/>
  <c r="I123" i="2"/>
  <c r="I127" i="2" s="1"/>
  <c r="H123" i="2"/>
  <c r="H127" i="2" s="1"/>
  <c r="G123" i="2"/>
  <c r="G125" i="2" s="1"/>
  <c r="F123" i="2"/>
  <c r="F127" i="2" s="1"/>
  <c r="E123" i="2"/>
  <c r="E127" i="2" s="1"/>
  <c r="D123" i="2"/>
  <c r="D127" i="2" s="1"/>
  <c r="C123" i="2"/>
  <c r="C125" i="2" s="1"/>
  <c r="B123" i="2"/>
  <c r="L111" i="2"/>
  <c r="L115" i="2" s="1"/>
  <c r="K111" i="2"/>
  <c r="J111" i="2"/>
  <c r="I111" i="2"/>
  <c r="I114" i="2" s="1"/>
  <c r="H111" i="2"/>
  <c r="H115" i="2" s="1"/>
  <c r="G111" i="2"/>
  <c r="F111" i="2"/>
  <c r="E111" i="2"/>
  <c r="E115" i="2" s="1"/>
  <c r="D111" i="2"/>
  <c r="D115" i="2" s="1"/>
  <c r="C111" i="2"/>
  <c r="C113" i="2" s="1"/>
  <c r="B111" i="2"/>
  <c r="L99" i="2"/>
  <c r="L103" i="2" s="1"/>
  <c r="K99" i="2"/>
  <c r="J99" i="2"/>
  <c r="I99" i="2"/>
  <c r="I102" i="2" s="1"/>
  <c r="H99" i="2"/>
  <c r="H103" i="2" s="1"/>
  <c r="G99" i="2"/>
  <c r="F99" i="2"/>
  <c r="E99" i="2"/>
  <c r="E101" i="2" s="1"/>
  <c r="D99" i="2"/>
  <c r="D103" i="2" s="1"/>
  <c r="C99" i="2"/>
  <c r="B99" i="2"/>
  <c r="L87" i="2"/>
  <c r="L91" i="2" s="1"/>
  <c r="K87" i="2"/>
  <c r="J87" i="2"/>
  <c r="I87" i="2"/>
  <c r="I90" i="2" s="1"/>
  <c r="H87" i="2"/>
  <c r="H91" i="2" s="1"/>
  <c r="G87" i="2"/>
  <c r="G89" i="2" s="1"/>
  <c r="F87" i="2"/>
  <c r="F91" i="2" s="1"/>
  <c r="E87" i="2"/>
  <c r="E89" i="2" s="1"/>
  <c r="D87" i="2"/>
  <c r="D91" i="2" s="1"/>
  <c r="C87" i="2"/>
  <c r="C89" i="2" s="1"/>
  <c r="B87" i="2"/>
  <c r="L75" i="2"/>
  <c r="L79" i="2" s="1"/>
  <c r="K75" i="2"/>
  <c r="J75" i="2"/>
  <c r="J77" i="2" s="1"/>
  <c r="I75" i="2"/>
  <c r="I77" i="2" s="1"/>
  <c r="H75" i="2"/>
  <c r="H79" i="2" s="1"/>
  <c r="G75" i="2"/>
  <c r="G78" i="2" s="1"/>
  <c r="F75" i="2"/>
  <c r="F77" i="2" s="1"/>
  <c r="E75" i="2"/>
  <c r="E77" i="2" s="1"/>
  <c r="D75" i="2"/>
  <c r="D79" i="2" s="1"/>
  <c r="C75" i="2"/>
  <c r="C78" i="2" s="1"/>
  <c r="B75" i="2"/>
  <c r="B77" i="2" s="1"/>
  <c r="D78" i="2" l="1"/>
  <c r="E79" i="2"/>
  <c r="D90" i="2"/>
  <c r="L90" i="2"/>
  <c r="H101" i="2"/>
  <c r="E102" i="2"/>
  <c r="E103" i="2"/>
  <c r="I113" i="2"/>
  <c r="H114" i="2"/>
  <c r="I115" i="2"/>
  <c r="D125" i="2"/>
  <c r="L125" i="2"/>
  <c r="I126" i="2"/>
  <c r="E137" i="2"/>
  <c r="L137" i="2"/>
  <c r="I138" i="2"/>
  <c r="D77" i="2"/>
  <c r="E78" i="2"/>
  <c r="I79" i="2"/>
  <c r="H89" i="2"/>
  <c r="E90" i="2"/>
  <c r="E91" i="2"/>
  <c r="I101" i="2"/>
  <c r="H102" i="2"/>
  <c r="I103" i="2"/>
  <c r="D113" i="2"/>
  <c r="L113" i="2"/>
  <c r="E125" i="2"/>
  <c r="D126" i="2"/>
  <c r="L126" i="2"/>
  <c r="D138" i="2"/>
  <c r="L138" i="2"/>
  <c r="I78" i="2"/>
  <c r="D89" i="2"/>
  <c r="I89" i="2"/>
  <c r="H90" i="2"/>
  <c r="I91" i="2"/>
  <c r="D101" i="2"/>
  <c r="L101" i="2"/>
  <c r="E113" i="2"/>
  <c r="D114" i="2"/>
  <c r="L114" i="2"/>
  <c r="H125" i="2"/>
  <c r="E126" i="2"/>
  <c r="H137" i="2"/>
  <c r="E138" i="2"/>
  <c r="C79" i="2"/>
  <c r="L89" i="2"/>
  <c r="D102" i="2"/>
  <c r="L102" i="2"/>
  <c r="H113" i="2"/>
  <c r="E114" i="2"/>
  <c r="I125" i="2"/>
  <c r="H126" i="2"/>
  <c r="D137" i="2"/>
  <c r="I137" i="2"/>
  <c r="H138" i="2"/>
  <c r="K78" i="2"/>
  <c r="K79" i="2"/>
  <c r="K77" i="2"/>
  <c r="J78" i="2"/>
  <c r="J79" i="2"/>
  <c r="C77" i="2"/>
  <c r="H77" i="2"/>
  <c r="B78" i="2"/>
  <c r="H78" i="2"/>
  <c r="B79" i="2"/>
  <c r="G79" i="2"/>
  <c r="C90" i="2"/>
  <c r="C91" i="2"/>
  <c r="G90" i="2"/>
  <c r="G91" i="2"/>
  <c r="K90" i="2"/>
  <c r="K91" i="2"/>
  <c r="K89" i="2"/>
  <c r="B101" i="2"/>
  <c r="B102" i="2"/>
  <c r="F101" i="2"/>
  <c r="F102" i="2"/>
  <c r="J101" i="2"/>
  <c r="J102" i="2"/>
  <c r="B103" i="2"/>
  <c r="J103" i="2"/>
  <c r="C138" i="2"/>
  <c r="C139" i="2"/>
  <c r="G138" i="2"/>
  <c r="G139" i="2"/>
  <c r="K138" i="2"/>
  <c r="K139" i="2"/>
  <c r="K137" i="2"/>
  <c r="C102" i="2"/>
  <c r="C103" i="2"/>
  <c r="G102" i="2"/>
  <c r="G103" i="2"/>
  <c r="K102" i="2"/>
  <c r="K103" i="2"/>
  <c r="K101" i="2"/>
  <c r="B113" i="2"/>
  <c r="B114" i="2"/>
  <c r="F113" i="2"/>
  <c r="F114" i="2"/>
  <c r="J113" i="2"/>
  <c r="J114" i="2"/>
  <c r="B115" i="2"/>
  <c r="J115" i="2"/>
  <c r="G101" i="2"/>
  <c r="F103" i="2"/>
  <c r="C114" i="2"/>
  <c r="C115" i="2"/>
  <c r="G114" i="2"/>
  <c r="G115" i="2"/>
  <c r="K114" i="2"/>
  <c r="K115" i="2"/>
  <c r="K113" i="2"/>
  <c r="B125" i="2"/>
  <c r="B126" i="2"/>
  <c r="F125" i="2"/>
  <c r="F126" i="2"/>
  <c r="J125" i="2"/>
  <c r="J126" i="2"/>
  <c r="B127" i="2"/>
  <c r="J127" i="2"/>
  <c r="C137" i="2"/>
  <c r="G77" i="2"/>
  <c r="L77" i="2"/>
  <c r="F78" i="2"/>
  <c r="L78" i="2"/>
  <c r="F79" i="2"/>
  <c r="B89" i="2"/>
  <c r="B90" i="2"/>
  <c r="F89" i="2"/>
  <c r="F90" i="2"/>
  <c r="J89" i="2"/>
  <c r="J90" i="2"/>
  <c r="B91" i="2"/>
  <c r="J91" i="2"/>
  <c r="C101" i="2"/>
  <c r="G113" i="2"/>
  <c r="F115" i="2"/>
  <c r="C126" i="2"/>
  <c r="C127" i="2"/>
  <c r="G126" i="2"/>
  <c r="G127" i="2"/>
  <c r="K126" i="2"/>
  <c r="K127" i="2"/>
  <c r="K125" i="2"/>
  <c r="B137" i="2"/>
  <c r="B138" i="2"/>
  <c r="F137" i="2"/>
  <c r="F138" i="2"/>
  <c r="J137" i="2"/>
  <c r="J138" i="2"/>
  <c r="B139" i="2"/>
  <c r="J139" i="2"/>
</calcChain>
</file>

<file path=xl/sharedStrings.xml><?xml version="1.0" encoding="utf-8"?>
<sst xmlns="http://schemas.openxmlformats.org/spreadsheetml/2006/main" count="899" uniqueCount="178">
  <si>
    <t>Lane 1</t>
  </si>
  <si>
    <t>Lane 2</t>
  </si>
  <si>
    <t>Lane 3</t>
  </si>
  <si>
    <t>Lane 4</t>
  </si>
  <si>
    <t>Lane 5</t>
  </si>
  <si>
    <t>Lane 6</t>
  </si>
  <si>
    <t>Lane 7</t>
  </si>
  <si>
    <t>Lane 8</t>
  </si>
  <si>
    <t>Lane 9</t>
  </si>
  <si>
    <t>Lane 10</t>
  </si>
  <si>
    <t>Lane 11</t>
  </si>
  <si>
    <t>Lane 12</t>
  </si>
  <si>
    <t>Lane 13</t>
  </si>
  <si>
    <t>Lane 14</t>
  </si>
  <si>
    <t>Lane 15</t>
  </si>
  <si>
    <t>Lane 16</t>
  </si>
  <si>
    <t>Lane 17</t>
  </si>
  <si>
    <t>Lane 18</t>
  </si>
  <si>
    <t>Lane 19</t>
  </si>
  <si>
    <t>Lane 20</t>
  </si>
  <si>
    <t>Lane 21</t>
  </si>
  <si>
    <t>Lane 22</t>
  </si>
  <si>
    <t>Lane 23</t>
  </si>
  <si>
    <t>Lane 24</t>
  </si>
  <si>
    <t>Volume</t>
  </si>
  <si>
    <t>Lane 25</t>
  </si>
  <si>
    <t>Lane 26</t>
  </si>
  <si>
    <t>Lane 27</t>
  </si>
  <si>
    <t>Lane 28</t>
  </si>
  <si>
    <t>Lane 29</t>
  </si>
  <si>
    <t>Lane 30</t>
  </si>
  <si>
    <t>Lane 31</t>
  </si>
  <si>
    <t>Lane 32</t>
  </si>
  <si>
    <t>Lane 33</t>
  </si>
  <si>
    <t>Lane 34</t>
  </si>
  <si>
    <t>Lane 35</t>
  </si>
  <si>
    <t>Lane 36</t>
  </si>
  <si>
    <t>Lane 37</t>
  </si>
  <si>
    <t>Lane 38</t>
  </si>
  <si>
    <t>Lane 39</t>
  </si>
  <si>
    <t>Lane 40</t>
  </si>
  <si>
    <t>Lane 41</t>
  </si>
  <si>
    <t>Lane 42</t>
  </si>
  <si>
    <t>Lane 43</t>
  </si>
  <si>
    <t>Lane 44</t>
  </si>
  <si>
    <t>Lane 45</t>
  </si>
  <si>
    <t xml:space="preserve">Sum </t>
  </si>
  <si>
    <t>Time</t>
  </si>
  <si>
    <t>Sum</t>
  </si>
  <si>
    <t>F ub</t>
  </si>
  <si>
    <t>F naked</t>
  </si>
  <si>
    <t>F peptide</t>
  </si>
  <si>
    <t>F ub WT ST 1</t>
  </si>
  <si>
    <t>F nake WT ST 1</t>
  </si>
  <si>
    <t>F peptide WT ST 1</t>
  </si>
  <si>
    <t>F ub WT ST 2</t>
  </si>
  <si>
    <t>F ub WT ST 3</t>
  </si>
  <si>
    <t>F nake WT ST 2</t>
  </si>
  <si>
    <t>F peptide WT ST 2</t>
  </si>
  <si>
    <t>F nake WT ST 3</t>
  </si>
  <si>
    <t>F peptide WT ST 3</t>
  </si>
  <si>
    <t>F ub VTENKIF ST 1</t>
  </si>
  <si>
    <t>F naked VTENKIF ST 1</t>
  </si>
  <si>
    <t>F peptide VTENKIF ST 1</t>
  </si>
  <si>
    <t>F ub VTENKIF ST 2</t>
  </si>
  <si>
    <t>F naked VTENKIF ST 2</t>
  </si>
  <si>
    <t>F peptide VTENKIF ST 2</t>
  </si>
  <si>
    <t>F ub VTENKIF ST 3</t>
  </si>
  <si>
    <t>F naked VTENKIF ST 3</t>
  </si>
  <si>
    <t>F peptide VTENKIF ST 3</t>
  </si>
  <si>
    <t>WT restart F ub 1</t>
  </si>
  <si>
    <t>WT restart F naked 1</t>
  </si>
  <si>
    <t>WT restart F peptide 1</t>
  </si>
  <si>
    <t>WT restart F ub 3</t>
  </si>
  <si>
    <t>WT restart F naked 3</t>
  </si>
  <si>
    <t>WT restart F peptide 3</t>
  </si>
  <si>
    <t>VTENKIF F ub restart 2</t>
  </si>
  <si>
    <t>VTENKIF F naked restart 2</t>
  </si>
  <si>
    <t>VTENKIF F peptide restart 2</t>
  </si>
  <si>
    <t>VTENKIF F ub restart 3</t>
  </si>
  <si>
    <t>VTENKIF F naked restart 3</t>
  </si>
  <si>
    <t>VTENKIF F peptide restart 3</t>
  </si>
  <si>
    <t>VTENKIF restart F ub 3</t>
  </si>
  <si>
    <t>VTENKIF restart F naked 3</t>
  </si>
  <si>
    <t>VTENKIF restart F peptide 3</t>
  </si>
  <si>
    <t>WT F ub restart 3</t>
  </si>
  <si>
    <t>WT F naked restart 3</t>
  </si>
  <si>
    <t>WT F peptide restart 3</t>
  </si>
  <si>
    <t>Single Turnover</t>
  </si>
  <si>
    <t>Single Turnover Ub</t>
  </si>
  <si>
    <t>Single Turnover Naked</t>
  </si>
  <si>
    <t>Single Turnover Peptide</t>
  </si>
  <si>
    <t>Single Turnover 1-Peptide</t>
  </si>
  <si>
    <t>Restart Ub</t>
  </si>
  <si>
    <t>Restart Naked</t>
  </si>
  <si>
    <t>Restart Peptide</t>
  </si>
  <si>
    <t>Restart 1-peptide</t>
  </si>
  <si>
    <t>F peptide VTENKIF restart 3</t>
  </si>
  <si>
    <t>F peptide VTENKIF restart 2</t>
  </si>
  <si>
    <t>F peptide WT restart 3</t>
  </si>
  <si>
    <t>F peptide WT restart 1</t>
  </si>
  <si>
    <t>VTENKIF Ub ST Avg</t>
  </si>
  <si>
    <t>sd</t>
  </si>
  <si>
    <t>VTENKIF naked avg</t>
  </si>
  <si>
    <t>VTENKIF peptide ST avg</t>
  </si>
  <si>
    <t>VTENKIF 1-peptide ST avg</t>
  </si>
  <si>
    <t>WT Ub Restart Avg</t>
  </si>
  <si>
    <t>VTENKIF Ub Restart Avg</t>
  </si>
  <si>
    <t>WT sd</t>
  </si>
  <si>
    <t>VTENKIF sd</t>
  </si>
  <si>
    <t>WT naked Restart Avg</t>
  </si>
  <si>
    <t>VTENKIF naked Restart Avg</t>
  </si>
  <si>
    <t>WT peptide Restart Avg</t>
  </si>
  <si>
    <t>VTENKIF peptide Restart Avg</t>
  </si>
  <si>
    <t>WT ST Ub Avg</t>
  </si>
  <si>
    <t>WT ST naked Avg</t>
  </si>
  <si>
    <t>WT ST peptide Avg</t>
  </si>
  <si>
    <t>Trial 1</t>
  </si>
  <si>
    <t>Trial 2</t>
  </si>
  <si>
    <t>Trial 3</t>
  </si>
  <si>
    <t>Average</t>
  </si>
  <si>
    <t>SD</t>
  </si>
  <si>
    <t>WT ST naked</t>
  </si>
  <si>
    <t>EQ6 ST peptide</t>
  </si>
  <si>
    <t>EQ6 ST Ubn</t>
  </si>
  <si>
    <t>EQ6 ST Naked</t>
  </si>
  <si>
    <t>WT restart peptide</t>
  </si>
  <si>
    <t>WT restart Ubn</t>
  </si>
  <si>
    <t>WT restart naked</t>
  </si>
  <si>
    <t>EQ6 restart peptide</t>
  </si>
  <si>
    <t>Eq6 restart Ubn</t>
  </si>
  <si>
    <t>EQ6 restart naked</t>
  </si>
  <si>
    <t>Wild-type Single Turnover</t>
  </si>
  <si>
    <t>Rpt6-EQ Single Turnover</t>
  </si>
  <si>
    <t>Wild-type Restart</t>
  </si>
  <si>
    <t>Rpt6-EQ Restart</t>
  </si>
  <si>
    <t>180504 Wild-type single turnover 1</t>
  </si>
  <si>
    <t>180504 wld-type single turnover 2</t>
  </si>
  <si>
    <t>180504 wild-type single turnover 3</t>
  </si>
  <si>
    <t>180503 Rpn5-VTENKIF single turnover 1</t>
  </si>
  <si>
    <t>180503 Rpn5-VTENKIF single turnover 2</t>
  </si>
  <si>
    <t>180503 Rpn5-VTENKIF Single Turnover 3</t>
  </si>
  <si>
    <t>180515 Wild-type Restart 1</t>
  </si>
  <si>
    <t>180515 Rpn5-VTENKIF Restart 3</t>
  </si>
  <si>
    <t>180515 Wild-type Restart 2</t>
  </si>
  <si>
    <t>180515 Wild-type Restart 3</t>
  </si>
  <si>
    <t>180515 Rpn5-VTENKIF Restart 1</t>
  </si>
  <si>
    <t>180515 Rpn5-VTENKIF Restart 2</t>
  </si>
  <si>
    <t>KEY</t>
  </si>
  <si>
    <t>Term</t>
  </si>
  <si>
    <t>Meaning</t>
  </si>
  <si>
    <t>WT</t>
  </si>
  <si>
    <t>Wild-type</t>
  </si>
  <si>
    <t>VTENKIF</t>
  </si>
  <si>
    <t>Rpn5-VTENKIF</t>
  </si>
  <si>
    <t>ST</t>
  </si>
  <si>
    <t>Naked</t>
  </si>
  <si>
    <t>Deubiquitinated</t>
  </si>
  <si>
    <t>Standard Deviation</t>
  </si>
  <si>
    <t>F</t>
  </si>
  <si>
    <t>Fraction</t>
  </si>
  <si>
    <t>Avg</t>
  </si>
  <si>
    <t>Substrate + n Ubiquitin</t>
  </si>
  <si>
    <t>in seconds</t>
  </si>
  <si>
    <t>WT ST #2</t>
  </si>
  <si>
    <t>WT ST Ub(n) #2</t>
  </si>
  <si>
    <t>Ub or Ub(n) or Ubn</t>
  </si>
  <si>
    <t>F Ubn</t>
  </si>
  <si>
    <t>Final Calculated Rates</t>
  </si>
  <si>
    <t>Rpn5-VTENKIF Single Turnover</t>
  </si>
  <si>
    <t>Wild-type Restarted</t>
  </si>
  <si>
    <t>Rpn5-VTENKIF Restarted</t>
  </si>
  <si>
    <t>Rpt6-EQ Restarted</t>
  </si>
  <si>
    <t xml:space="preserve">k (obs) (per min) </t>
  </si>
  <si>
    <t>SEM</t>
  </si>
  <si>
    <t>n</t>
  </si>
  <si>
    <t>EQ6</t>
  </si>
  <si>
    <t>Rpt6-EQ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</si>
</sst>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64"/>
  <sheetViews>
    <sheetView zoomScale="50" workbookViewId="0">
      <selection activeCell="N153" sqref="N153"/>
    </sheetView>
  </sheetViews>
  <sheetFormatPr baseColWidth="10" defaultColWidth="8.83203125" defaultRowHeight="15" x14ac:dyDescent="0.2"/>
  <cols>
    <col min="2" max="13" width="10.1640625" bestFit="1" customWidth="1"/>
  </cols>
  <sheetData>
    <row r="1" spans="1:14" x14ac:dyDescent="0.2">
      <c r="B1" s="1" t="s">
        <v>136</v>
      </c>
    </row>
    <row r="2" spans="1:14" x14ac:dyDescent="0.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/>
    </row>
    <row r="3" spans="1:14" x14ac:dyDescent="0.2">
      <c r="B3" s="1" t="s">
        <v>24</v>
      </c>
      <c r="C3" s="1" t="s">
        <v>24</v>
      </c>
      <c r="D3" s="1" t="s">
        <v>24</v>
      </c>
      <c r="E3" s="1" t="s">
        <v>24</v>
      </c>
      <c r="F3" s="1" t="s">
        <v>24</v>
      </c>
      <c r="G3" s="1" t="s">
        <v>24</v>
      </c>
      <c r="H3" s="1" t="s">
        <v>24</v>
      </c>
      <c r="I3" s="1" t="s">
        <v>24</v>
      </c>
      <c r="J3" s="1" t="s">
        <v>24</v>
      </c>
      <c r="K3" s="1" t="s">
        <v>24</v>
      </c>
      <c r="L3" s="1" t="s">
        <v>24</v>
      </c>
      <c r="M3" s="1" t="s">
        <v>24</v>
      </c>
      <c r="N3" s="1"/>
    </row>
    <row r="4" spans="1:14" x14ac:dyDescent="0.2">
      <c r="B4" s="2">
        <v>221709129</v>
      </c>
      <c r="C4" s="2">
        <v>260818916</v>
      </c>
      <c r="D4" s="2">
        <v>218656090</v>
      </c>
      <c r="E4" s="2">
        <v>205827105</v>
      </c>
      <c r="F4" s="2">
        <v>136559099</v>
      </c>
      <c r="G4" s="2">
        <v>164476449</v>
      </c>
      <c r="H4" s="2">
        <v>118253424</v>
      </c>
      <c r="I4" s="2">
        <v>129386091</v>
      </c>
      <c r="J4" s="2">
        <v>123552589</v>
      </c>
      <c r="K4" s="2">
        <v>127287424</v>
      </c>
      <c r="L4" s="2">
        <v>124791420</v>
      </c>
      <c r="M4" s="2">
        <v>119750562</v>
      </c>
      <c r="N4" s="1"/>
    </row>
    <row r="5" spans="1:14" x14ac:dyDescent="0.2">
      <c r="B5" s="2">
        <v>11833965</v>
      </c>
      <c r="C5" s="2">
        <v>14602822</v>
      </c>
      <c r="D5" s="2">
        <v>16584457</v>
      </c>
      <c r="E5" s="2">
        <v>16473535</v>
      </c>
      <c r="F5" s="2">
        <v>8551559</v>
      </c>
      <c r="G5" s="2">
        <v>17455830</v>
      </c>
      <c r="H5" s="2">
        <v>15512060</v>
      </c>
      <c r="I5" s="2">
        <v>18438186</v>
      </c>
      <c r="J5" s="2">
        <v>20374522</v>
      </c>
      <c r="K5" s="2">
        <v>23346606</v>
      </c>
      <c r="L5" s="2">
        <v>22038402</v>
      </c>
      <c r="M5" s="2">
        <v>20169241</v>
      </c>
      <c r="N5" s="1"/>
    </row>
    <row r="6" spans="1:14" x14ac:dyDescent="0.2">
      <c r="B6" s="2">
        <v>43622089</v>
      </c>
      <c r="C6" s="2">
        <v>38245805</v>
      </c>
      <c r="D6" s="2">
        <v>75610694</v>
      </c>
      <c r="E6" s="2">
        <v>103097680</v>
      </c>
      <c r="F6" s="2">
        <v>112395564</v>
      </c>
      <c r="G6" s="2">
        <v>164309446</v>
      </c>
      <c r="H6" s="2">
        <v>199092485</v>
      </c>
      <c r="I6" s="2">
        <v>231098839</v>
      </c>
      <c r="J6" s="2">
        <v>260887515</v>
      </c>
      <c r="K6" s="2">
        <v>245296135</v>
      </c>
      <c r="L6" s="2">
        <v>260956340</v>
      </c>
      <c r="M6" s="2">
        <v>218905693</v>
      </c>
      <c r="N6" s="1"/>
    </row>
    <row r="7" spans="1:14" x14ac:dyDescent="0.2">
      <c r="A7" t="s">
        <v>46</v>
      </c>
      <c r="B7">
        <v>277165183</v>
      </c>
      <c r="C7">
        <v>313667543</v>
      </c>
      <c r="D7">
        <v>310851241</v>
      </c>
      <c r="E7">
        <v>325398320</v>
      </c>
      <c r="F7">
        <v>257506222</v>
      </c>
      <c r="G7">
        <v>346241725</v>
      </c>
      <c r="H7">
        <v>332857969</v>
      </c>
      <c r="I7">
        <v>378923116</v>
      </c>
      <c r="J7">
        <v>404814626</v>
      </c>
      <c r="K7">
        <v>395930165</v>
      </c>
      <c r="L7">
        <v>407786162</v>
      </c>
      <c r="M7">
        <v>358825496</v>
      </c>
    </row>
    <row r="8" spans="1:14" x14ac:dyDescent="0.2">
      <c r="A8" t="s">
        <v>47</v>
      </c>
      <c r="B8" s="2">
        <v>0</v>
      </c>
      <c r="C8" s="2">
        <v>10</v>
      </c>
      <c r="D8" s="2">
        <v>20</v>
      </c>
      <c r="E8" s="2">
        <v>30</v>
      </c>
      <c r="F8" s="2">
        <v>45</v>
      </c>
      <c r="G8" s="2">
        <v>60</v>
      </c>
      <c r="H8" s="2">
        <v>120</v>
      </c>
      <c r="I8" s="2">
        <v>300</v>
      </c>
      <c r="J8" s="2">
        <v>600</v>
      </c>
      <c r="K8" s="2">
        <v>1200</v>
      </c>
      <c r="L8" s="2">
        <v>1800</v>
      </c>
    </row>
    <row r="9" spans="1:14" x14ac:dyDescent="0.2">
      <c r="A9" t="s">
        <v>52</v>
      </c>
      <c r="B9">
        <v>0.79991695421571041</v>
      </c>
      <c r="C9">
        <v>0.8315138809245558</v>
      </c>
      <c r="D9">
        <v>0.70341070312793119</v>
      </c>
      <c r="E9">
        <v>0.63253892951875101</v>
      </c>
      <c r="F9">
        <v>0.53031378402965346</v>
      </c>
      <c r="G9">
        <v>0.47503358816734176</v>
      </c>
      <c r="H9">
        <v>0.35526691566155655</v>
      </c>
      <c r="I9">
        <v>0.34145737099871204</v>
      </c>
      <c r="J9">
        <v>0.30520781875109426</v>
      </c>
      <c r="K9">
        <v>0.32148958390174692</v>
      </c>
      <c r="L9">
        <v>0.30602171340968654</v>
      </c>
      <c r="M9">
        <v>0.33372924537112603</v>
      </c>
    </row>
    <row r="10" spans="1:14" x14ac:dyDescent="0.2">
      <c r="A10" t="s">
        <v>53</v>
      </c>
      <c r="B10">
        <v>4.269643420544636E-2</v>
      </c>
      <c r="C10">
        <v>4.6555094162228958E-2</v>
      </c>
      <c r="D10">
        <v>5.3351747757699963E-2</v>
      </c>
      <c r="E10">
        <v>5.0625753077028796E-2</v>
      </c>
      <c r="F10">
        <v>3.3209135428191712E-2</v>
      </c>
      <c r="G10">
        <v>5.0415154326070896E-2</v>
      </c>
      <c r="H10">
        <v>4.6602639698255205E-2</v>
      </c>
      <c r="I10">
        <v>4.865943834368764E-2</v>
      </c>
      <c r="J10">
        <v>5.0330498681142019E-2</v>
      </c>
      <c r="K10">
        <v>5.8966474554925617E-2</v>
      </c>
      <c r="L10">
        <v>5.4044016334227646E-2</v>
      </c>
      <c r="M10">
        <v>5.6209052101470515E-2</v>
      </c>
    </row>
    <row r="11" spans="1:14" x14ac:dyDescent="0.2">
      <c r="A11" t="s">
        <v>54</v>
      </c>
      <c r="B11">
        <v>0.15738661157884323</v>
      </c>
      <c r="C11">
        <v>0.1219310249132152</v>
      </c>
      <c r="D11">
        <v>0.24323754911436882</v>
      </c>
      <c r="E11">
        <v>0.31683531740422016</v>
      </c>
      <c r="F11">
        <v>0.43647708054215484</v>
      </c>
      <c r="G11">
        <v>0.47455125750658733</v>
      </c>
      <c r="H11">
        <v>0.59813044464018827</v>
      </c>
      <c r="I11">
        <v>0.60988319065760033</v>
      </c>
      <c r="J11">
        <v>0.64446168256776371</v>
      </c>
      <c r="K11">
        <v>0.61954394154332748</v>
      </c>
      <c r="L11">
        <v>0.63993427025608585</v>
      </c>
      <c r="M11">
        <v>0.61006170252740344</v>
      </c>
    </row>
    <row r="12" spans="1:14" x14ac:dyDescent="0.2">
      <c r="B12" s="1" t="s">
        <v>137</v>
      </c>
    </row>
    <row r="13" spans="1:14" x14ac:dyDescent="0.2">
      <c r="B13" s="1" t="s">
        <v>12</v>
      </c>
      <c r="C13" s="1" t="s">
        <v>13</v>
      </c>
      <c r="D13" s="1" t="s">
        <v>14</v>
      </c>
      <c r="E13" s="1" t="s">
        <v>15</v>
      </c>
      <c r="F13" s="1" t="s">
        <v>16</v>
      </c>
      <c r="G13" s="1" t="s">
        <v>17</v>
      </c>
      <c r="H13" s="1" t="s">
        <v>18</v>
      </c>
      <c r="I13" s="1" t="s">
        <v>19</v>
      </c>
      <c r="J13" s="1" t="s">
        <v>20</v>
      </c>
      <c r="K13" s="1" t="s">
        <v>21</v>
      </c>
      <c r="L13" s="1" t="s">
        <v>22</v>
      </c>
      <c r="M13" s="1" t="s">
        <v>23</v>
      </c>
    </row>
    <row r="14" spans="1:14" x14ac:dyDescent="0.2">
      <c r="B14" s="1" t="s">
        <v>24</v>
      </c>
      <c r="C14" s="1" t="s">
        <v>24</v>
      </c>
      <c r="D14" s="1" t="s">
        <v>24</v>
      </c>
      <c r="E14" s="1" t="s">
        <v>24</v>
      </c>
      <c r="F14" s="1" t="s">
        <v>24</v>
      </c>
      <c r="G14" s="1" t="s">
        <v>24</v>
      </c>
      <c r="H14" s="1" t="s">
        <v>24</v>
      </c>
      <c r="I14" s="1" t="s">
        <v>24</v>
      </c>
      <c r="J14" s="1" t="s">
        <v>24</v>
      </c>
      <c r="K14" s="1" t="s">
        <v>24</v>
      </c>
      <c r="L14" s="1" t="s">
        <v>24</v>
      </c>
      <c r="M14" s="1" t="s">
        <v>24</v>
      </c>
    </row>
    <row r="15" spans="1:14" x14ac:dyDescent="0.2">
      <c r="B15" s="2">
        <v>166839880</v>
      </c>
      <c r="C15" s="2">
        <v>266220004</v>
      </c>
      <c r="D15" s="2">
        <v>221664725</v>
      </c>
      <c r="E15" s="2">
        <v>200755709</v>
      </c>
      <c r="F15" s="2">
        <v>149272017</v>
      </c>
      <c r="G15" s="2">
        <v>131019510</v>
      </c>
      <c r="H15" s="2">
        <v>102621578</v>
      </c>
      <c r="I15" s="2">
        <v>91624559</v>
      </c>
      <c r="J15" s="2">
        <v>83754602</v>
      </c>
      <c r="K15" s="2">
        <v>121624333</v>
      </c>
      <c r="L15" s="2">
        <v>115122639</v>
      </c>
      <c r="M15" s="2">
        <v>77982674</v>
      </c>
    </row>
    <row r="16" spans="1:14" x14ac:dyDescent="0.2">
      <c r="B16" s="2">
        <v>9603872</v>
      </c>
      <c r="C16" s="2">
        <v>12443264</v>
      </c>
      <c r="D16" s="2">
        <v>13173234</v>
      </c>
      <c r="E16" s="2">
        <v>13529571</v>
      </c>
      <c r="F16" s="2">
        <v>9990439</v>
      </c>
      <c r="G16" s="2">
        <v>10592656</v>
      </c>
      <c r="H16" s="2">
        <v>11292684</v>
      </c>
      <c r="I16" s="2">
        <v>15039416</v>
      </c>
      <c r="J16" s="2">
        <v>16100260</v>
      </c>
      <c r="K16" s="2">
        <v>14179287</v>
      </c>
      <c r="L16" s="2">
        <v>17687599</v>
      </c>
      <c r="M16" s="2">
        <v>11520059</v>
      </c>
    </row>
    <row r="17" spans="1:13" x14ac:dyDescent="0.2">
      <c r="B17" s="2">
        <v>38609768</v>
      </c>
      <c r="C17" s="2">
        <v>34260374</v>
      </c>
      <c r="D17" s="2">
        <v>68209264</v>
      </c>
      <c r="E17" s="2">
        <v>88174970</v>
      </c>
      <c r="F17" s="2">
        <v>98525561</v>
      </c>
      <c r="G17" s="2">
        <v>108777533</v>
      </c>
      <c r="H17" s="2">
        <v>144147860</v>
      </c>
      <c r="I17" s="2">
        <v>168880490</v>
      </c>
      <c r="J17" s="2">
        <v>182769936</v>
      </c>
      <c r="K17" s="2">
        <v>184895909</v>
      </c>
      <c r="L17" s="2">
        <v>198683465</v>
      </c>
      <c r="M17" s="2">
        <v>168933375</v>
      </c>
    </row>
    <row r="18" spans="1:13" x14ac:dyDescent="0.2">
      <c r="A18" t="s">
        <v>46</v>
      </c>
      <c r="B18">
        <v>215053520</v>
      </c>
      <c r="C18">
        <v>312923642</v>
      </c>
      <c r="D18">
        <v>303047223</v>
      </c>
      <c r="E18">
        <v>302460250</v>
      </c>
      <c r="F18">
        <v>257788017</v>
      </c>
      <c r="G18">
        <v>250389699</v>
      </c>
      <c r="H18">
        <v>258062122</v>
      </c>
      <c r="I18">
        <v>275544465</v>
      </c>
      <c r="J18">
        <v>282624798</v>
      </c>
      <c r="K18">
        <v>320699529</v>
      </c>
      <c r="L18">
        <v>331493703</v>
      </c>
      <c r="M18">
        <v>258436108</v>
      </c>
    </row>
    <row r="19" spans="1:13" x14ac:dyDescent="0.2">
      <c r="A19" t="s">
        <v>47</v>
      </c>
      <c r="B19" s="2">
        <v>0</v>
      </c>
      <c r="C19" s="2">
        <v>10</v>
      </c>
      <c r="D19" s="2">
        <v>20</v>
      </c>
      <c r="E19" s="2">
        <v>30</v>
      </c>
      <c r="F19" s="2">
        <v>45</v>
      </c>
      <c r="G19" s="2">
        <v>60</v>
      </c>
      <c r="H19" s="2">
        <v>120</v>
      </c>
      <c r="I19" s="2">
        <v>300</v>
      </c>
      <c r="J19" s="2">
        <v>600</v>
      </c>
      <c r="K19" s="2">
        <v>1200</v>
      </c>
      <c r="L19" s="2">
        <v>1800</v>
      </c>
    </row>
    <row r="20" spans="1:13" x14ac:dyDescent="0.2">
      <c r="A20" t="s">
        <v>55</v>
      </c>
      <c r="B20">
        <v>0.77580632021275453</v>
      </c>
      <c r="C20">
        <v>0.85075068888530958</v>
      </c>
      <c r="D20">
        <v>0.73145275117733055</v>
      </c>
      <c r="E20">
        <v>0.66374245541356258</v>
      </c>
      <c r="F20">
        <v>0.57904947924712891</v>
      </c>
      <c r="G20">
        <v>0.52326238069402364</v>
      </c>
      <c r="H20">
        <v>0.39766230396260943</v>
      </c>
      <c r="I20">
        <v>0.33252186357653746</v>
      </c>
      <c r="J20">
        <v>0.29634555280602093</v>
      </c>
      <c r="K20">
        <v>0.37924699602536677</v>
      </c>
      <c r="L20">
        <v>0.34728454253624236</v>
      </c>
      <c r="M20">
        <v>0.30174836869157617</v>
      </c>
    </row>
    <row r="21" spans="1:13" x14ac:dyDescent="0.2">
      <c r="A21" t="s">
        <v>57</v>
      </c>
      <c r="B21">
        <v>4.4658055352918662E-2</v>
      </c>
      <c r="C21">
        <v>3.9764537829327706E-2</v>
      </c>
      <c r="D21">
        <v>4.3469245055580003E-2</v>
      </c>
      <c r="E21">
        <v>4.4731732516917512E-2</v>
      </c>
      <c r="F21">
        <v>3.8754473990930308E-2</v>
      </c>
      <c r="G21">
        <v>4.2304679634604297E-2</v>
      </c>
      <c r="H21">
        <v>4.3759556468345243E-2</v>
      </c>
      <c r="I21">
        <v>5.4580722570493297E-2</v>
      </c>
      <c r="J21">
        <v>5.6966904935213787E-2</v>
      </c>
      <c r="K21">
        <v>4.4213619658917555E-2</v>
      </c>
      <c r="L21">
        <v>5.3357269956949983E-2</v>
      </c>
      <c r="M21">
        <v>4.4576042756378297E-2</v>
      </c>
    </row>
    <row r="22" spans="1:13" x14ac:dyDescent="0.2">
      <c r="A22" t="s">
        <v>58</v>
      </c>
      <c r="B22">
        <v>0.17953562443432686</v>
      </c>
      <c r="C22">
        <v>0.1094847732853627</v>
      </c>
      <c r="D22">
        <v>0.22507800376708947</v>
      </c>
      <c r="E22">
        <v>0.29152581206951989</v>
      </c>
      <c r="F22">
        <v>0.38219604676194086</v>
      </c>
      <c r="G22">
        <v>0.43443293967137203</v>
      </c>
      <c r="H22">
        <v>0.55857813956904534</v>
      </c>
      <c r="I22">
        <v>0.61289741385296925</v>
      </c>
      <c r="J22">
        <v>0.64668754225876524</v>
      </c>
      <c r="K22">
        <v>0.57653938431571561</v>
      </c>
      <c r="L22">
        <v>0.59935818750680758</v>
      </c>
      <c r="M22">
        <v>0.65367558855204555</v>
      </c>
    </row>
    <row r="23" spans="1:13" x14ac:dyDescent="0.2">
      <c r="B23" s="1" t="s">
        <v>138</v>
      </c>
    </row>
    <row r="24" spans="1:13" x14ac:dyDescent="0.2">
      <c r="B24" s="1" t="s">
        <v>25</v>
      </c>
      <c r="C24" s="1" t="s">
        <v>26</v>
      </c>
      <c r="D24" s="1" t="s">
        <v>27</v>
      </c>
      <c r="E24" s="1" t="s">
        <v>28</v>
      </c>
      <c r="F24" s="1" t="s">
        <v>29</v>
      </c>
      <c r="G24" s="1" t="s">
        <v>30</v>
      </c>
      <c r="H24" s="1" t="s">
        <v>31</v>
      </c>
      <c r="I24" s="1" t="s">
        <v>32</v>
      </c>
      <c r="J24" s="1" t="s">
        <v>33</v>
      </c>
      <c r="K24" s="1" t="s">
        <v>34</v>
      </c>
      <c r="L24" s="1" t="s">
        <v>35</v>
      </c>
      <c r="M24" s="1" t="s">
        <v>36</v>
      </c>
    </row>
    <row r="25" spans="1:13" x14ac:dyDescent="0.2">
      <c r="B25" s="1" t="s">
        <v>24</v>
      </c>
      <c r="C25" s="1" t="s">
        <v>24</v>
      </c>
      <c r="D25" s="1" t="s">
        <v>24</v>
      </c>
      <c r="E25" s="1" t="s">
        <v>24</v>
      </c>
      <c r="F25" s="1" t="s">
        <v>24</v>
      </c>
      <c r="G25" s="1" t="s">
        <v>24</v>
      </c>
      <c r="H25" s="1" t="s">
        <v>24</v>
      </c>
      <c r="I25" s="1" t="s">
        <v>24</v>
      </c>
      <c r="J25" s="1" t="s">
        <v>24</v>
      </c>
      <c r="K25" s="1" t="s">
        <v>24</v>
      </c>
      <c r="L25" s="1" t="s">
        <v>24</v>
      </c>
      <c r="M25" s="1" t="s">
        <v>24</v>
      </c>
    </row>
    <row r="26" spans="1:13" x14ac:dyDescent="0.2">
      <c r="B26" s="2">
        <v>118073008</v>
      </c>
      <c r="C26" s="2">
        <v>242182915</v>
      </c>
      <c r="D26" s="2">
        <v>200517619</v>
      </c>
      <c r="E26" s="2">
        <v>179456902</v>
      </c>
      <c r="F26" s="2">
        <v>135056003</v>
      </c>
      <c r="G26" s="2">
        <v>107909709</v>
      </c>
      <c r="H26" s="2">
        <v>84452468</v>
      </c>
      <c r="I26" s="2">
        <v>67842982</v>
      </c>
      <c r="J26" s="2">
        <v>76036047</v>
      </c>
      <c r="K26" s="2">
        <v>79173611</v>
      </c>
      <c r="L26" s="2">
        <v>73308626</v>
      </c>
      <c r="M26" s="2">
        <v>54695045</v>
      </c>
    </row>
    <row r="27" spans="1:13" x14ac:dyDescent="0.2">
      <c r="B27" s="2">
        <v>8502372</v>
      </c>
      <c r="C27" s="2">
        <v>14346284</v>
      </c>
      <c r="D27" s="2">
        <v>13193922</v>
      </c>
      <c r="E27" s="2">
        <v>14985559</v>
      </c>
      <c r="F27" s="2">
        <v>9703212</v>
      </c>
      <c r="G27" s="2">
        <v>7457481</v>
      </c>
      <c r="H27" s="2">
        <v>9372810</v>
      </c>
      <c r="I27" s="2">
        <v>7729973</v>
      </c>
      <c r="J27" s="2">
        <v>8784815</v>
      </c>
      <c r="K27" s="2">
        <v>10512554</v>
      </c>
      <c r="L27" s="2">
        <v>10227115</v>
      </c>
      <c r="M27" s="2">
        <v>10730643</v>
      </c>
    </row>
    <row r="28" spans="1:13" x14ac:dyDescent="0.2">
      <c r="B28" s="2">
        <v>24081085</v>
      </c>
      <c r="C28" s="2">
        <v>31165522</v>
      </c>
      <c r="D28" s="2">
        <v>66395603</v>
      </c>
      <c r="E28" s="2">
        <v>89916996</v>
      </c>
      <c r="F28" s="2">
        <v>96265030</v>
      </c>
      <c r="G28" s="2">
        <v>93504652</v>
      </c>
      <c r="H28" s="2">
        <v>117842199</v>
      </c>
      <c r="I28" s="2">
        <v>130811108</v>
      </c>
      <c r="J28" s="2">
        <v>144961112</v>
      </c>
      <c r="K28" s="2">
        <v>139474537</v>
      </c>
      <c r="L28" s="2">
        <v>158808296</v>
      </c>
      <c r="M28" s="2">
        <v>132772764</v>
      </c>
    </row>
    <row r="29" spans="1:13" x14ac:dyDescent="0.2">
      <c r="A29" t="s">
        <v>46</v>
      </c>
      <c r="B29">
        <v>150656465</v>
      </c>
      <c r="C29">
        <v>287694721</v>
      </c>
      <c r="D29">
        <v>280107144</v>
      </c>
      <c r="E29">
        <v>284359457</v>
      </c>
      <c r="F29">
        <v>241024245</v>
      </c>
      <c r="G29">
        <v>208871842</v>
      </c>
      <c r="H29">
        <v>211667477</v>
      </c>
      <c r="I29">
        <v>206384063</v>
      </c>
      <c r="J29">
        <v>229781974</v>
      </c>
      <c r="K29">
        <v>229160702</v>
      </c>
      <c r="L29">
        <v>242344037</v>
      </c>
      <c r="M29">
        <v>198198452</v>
      </c>
    </row>
    <row r="30" spans="1:13" x14ac:dyDescent="0.2">
      <c r="A30" t="s">
        <v>47</v>
      </c>
      <c r="B30" s="2">
        <v>0</v>
      </c>
      <c r="C30" s="2">
        <v>10</v>
      </c>
      <c r="D30" s="2">
        <v>20</v>
      </c>
      <c r="E30" s="2">
        <v>30</v>
      </c>
      <c r="F30" s="2">
        <v>45</v>
      </c>
      <c r="G30" s="2">
        <v>60</v>
      </c>
      <c r="H30" s="2">
        <v>120</v>
      </c>
      <c r="I30" s="2">
        <v>300</v>
      </c>
      <c r="J30" s="2">
        <v>600</v>
      </c>
      <c r="K30" s="2">
        <v>1200</v>
      </c>
      <c r="L30" s="2">
        <v>1800</v>
      </c>
    </row>
    <row r="31" spans="1:13" x14ac:dyDescent="0.2">
      <c r="A31" t="s">
        <v>56</v>
      </c>
      <c r="B31">
        <v>0.78372347313472412</v>
      </c>
      <c r="C31">
        <v>0.8418052099051202</v>
      </c>
      <c r="D31">
        <v>0.7158604244667176</v>
      </c>
      <c r="E31">
        <v>0.63109173119570272</v>
      </c>
      <c r="F31">
        <v>0.56034198136374203</v>
      </c>
      <c r="G31">
        <v>0.51663119339944352</v>
      </c>
      <c r="H31">
        <v>0.39898651033668248</v>
      </c>
      <c r="I31">
        <v>0.32872200020599457</v>
      </c>
      <c r="J31">
        <v>0.33090518667056101</v>
      </c>
      <c r="K31">
        <v>0.34549384038804348</v>
      </c>
      <c r="L31">
        <v>0.30249816297316201</v>
      </c>
      <c r="M31">
        <v>0.2759610100284739</v>
      </c>
    </row>
    <row r="32" spans="1:13" x14ac:dyDescent="0.2">
      <c r="A32" t="s">
        <v>59</v>
      </c>
      <c r="B32">
        <v>5.6435493823647064E-2</v>
      </c>
      <c r="C32">
        <v>4.9866344262882736E-2</v>
      </c>
      <c r="D32">
        <v>4.7103125652518167E-2</v>
      </c>
      <c r="E32">
        <v>5.2699351581614533E-2</v>
      </c>
      <c r="F32">
        <v>4.0258240410627567E-2</v>
      </c>
      <c r="G32">
        <v>3.5703620596212293E-2</v>
      </c>
      <c r="H32">
        <v>4.4280822603653937E-2</v>
      </c>
      <c r="I32">
        <v>3.7454311576373994E-2</v>
      </c>
      <c r="J32">
        <v>3.823108857094247E-2</v>
      </c>
      <c r="K32">
        <v>4.5874156904965317E-2</v>
      </c>
      <c r="L32">
        <v>4.2200811402675446E-2</v>
      </c>
      <c r="M32">
        <v>5.4140902170113823E-2</v>
      </c>
    </row>
    <row r="33" spans="1:14" x14ac:dyDescent="0.2">
      <c r="A33" t="s">
        <v>60</v>
      </c>
      <c r="B33">
        <v>0.15984103304162886</v>
      </c>
      <c r="C33">
        <v>0.10832844583199704</v>
      </c>
      <c r="D33">
        <v>0.23703644988076419</v>
      </c>
      <c r="E33">
        <v>0.31620891722268268</v>
      </c>
      <c r="F33">
        <v>0.39939977822563039</v>
      </c>
      <c r="G33">
        <v>0.44766518600434424</v>
      </c>
      <c r="H33">
        <v>0.55673266705966362</v>
      </c>
      <c r="I33">
        <v>0.63382368821763146</v>
      </c>
      <c r="J33">
        <v>0.6308637247584965</v>
      </c>
      <c r="K33">
        <v>0.60863200270699114</v>
      </c>
      <c r="L33">
        <v>0.65530102562416259</v>
      </c>
      <c r="M33">
        <v>0.66989808780141225</v>
      </c>
    </row>
    <row r="34" spans="1:14" x14ac:dyDescent="0.2">
      <c r="B34" s="1" t="s">
        <v>139</v>
      </c>
    </row>
    <row r="35" spans="1:14" x14ac:dyDescent="0.2">
      <c r="B35" s="1" t="s">
        <v>0</v>
      </c>
      <c r="C35" s="1" t="s">
        <v>1</v>
      </c>
      <c r="D35" s="1" t="s">
        <v>2</v>
      </c>
      <c r="E35" s="1" t="s">
        <v>3</v>
      </c>
      <c r="F35" s="1" t="s">
        <v>4</v>
      </c>
      <c r="G35" s="1" t="s">
        <v>5</v>
      </c>
      <c r="H35" s="1" t="s">
        <v>6</v>
      </c>
      <c r="I35" s="1" t="s">
        <v>7</v>
      </c>
      <c r="J35" s="1" t="s">
        <v>8</v>
      </c>
      <c r="K35" s="1" t="s">
        <v>9</v>
      </c>
      <c r="L35" s="1" t="s">
        <v>10</v>
      </c>
      <c r="M35" s="1" t="s">
        <v>11</v>
      </c>
      <c r="N35" s="1"/>
    </row>
    <row r="36" spans="1:14" x14ac:dyDescent="0.2">
      <c r="B36" s="1" t="s">
        <v>24</v>
      </c>
      <c r="C36" s="1" t="s">
        <v>24</v>
      </c>
      <c r="D36" s="1" t="s">
        <v>24</v>
      </c>
      <c r="E36" s="1" t="s">
        <v>24</v>
      </c>
      <c r="F36" s="1" t="s">
        <v>24</v>
      </c>
      <c r="G36" s="1" t="s">
        <v>24</v>
      </c>
      <c r="H36" s="1" t="s">
        <v>24</v>
      </c>
      <c r="I36" s="1" t="s">
        <v>24</v>
      </c>
      <c r="J36" s="1" t="s">
        <v>24</v>
      </c>
      <c r="K36" s="1" t="s">
        <v>24</v>
      </c>
      <c r="L36" s="1" t="s">
        <v>24</v>
      </c>
      <c r="M36" s="1" t="s">
        <v>24</v>
      </c>
      <c r="N36" s="1"/>
    </row>
    <row r="37" spans="1:14" x14ac:dyDescent="0.2">
      <c r="B37" s="2">
        <v>292458250</v>
      </c>
      <c r="C37" s="2">
        <v>227551583</v>
      </c>
      <c r="D37" s="2">
        <v>274311860</v>
      </c>
      <c r="E37" s="2">
        <v>261542530</v>
      </c>
      <c r="F37" s="2">
        <v>244848947</v>
      </c>
      <c r="G37" s="2">
        <v>239378275</v>
      </c>
      <c r="H37" s="2">
        <v>217777871</v>
      </c>
      <c r="I37" s="2">
        <v>207645989</v>
      </c>
      <c r="J37" s="2">
        <v>169938717</v>
      </c>
      <c r="K37" s="2">
        <v>159345572</v>
      </c>
      <c r="L37" s="2">
        <v>141534922</v>
      </c>
      <c r="M37" s="2">
        <v>92052462</v>
      </c>
      <c r="N37" s="1"/>
    </row>
    <row r="38" spans="1:14" x14ac:dyDescent="0.2">
      <c r="B38" s="2">
        <v>12022661</v>
      </c>
      <c r="C38" s="2">
        <v>12101081</v>
      </c>
      <c r="D38" s="2">
        <v>21081161</v>
      </c>
      <c r="E38" s="2">
        <v>20938884</v>
      </c>
      <c r="F38" s="2">
        <v>24024793</v>
      </c>
      <c r="G38" s="2">
        <v>32160373</v>
      </c>
      <c r="H38" s="2">
        <v>36488384</v>
      </c>
      <c r="I38" s="2">
        <v>52917487</v>
      </c>
      <c r="J38" s="2">
        <v>60040926</v>
      </c>
      <c r="K38" s="2">
        <v>66255752</v>
      </c>
      <c r="L38" s="2">
        <v>67729905</v>
      </c>
      <c r="M38" s="2">
        <v>34827571</v>
      </c>
      <c r="N38" s="1"/>
    </row>
    <row r="39" spans="1:14" x14ac:dyDescent="0.2">
      <c r="B39" s="2">
        <v>56081129</v>
      </c>
      <c r="C39" s="2">
        <v>55073834</v>
      </c>
      <c r="D39" s="2">
        <v>57177889</v>
      </c>
      <c r="E39" s="2">
        <v>76928985</v>
      </c>
      <c r="F39" s="2">
        <v>87716818</v>
      </c>
      <c r="G39" s="2">
        <v>119615961</v>
      </c>
      <c r="H39" s="2">
        <v>149956238</v>
      </c>
      <c r="I39" s="2">
        <v>168121224</v>
      </c>
      <c r="J39" s="2">
        <v>178165656</v>
      </c>
      <c r="K39" s="2">
        <v>197704038</v>
      </c>
      <c r="L39" s="2">
        <v>220950021</v>
      </c>
      <c r="M39" s="2">
        <v>209385202</v>
      </c>
      <c r="N39" s="1"/>
    </row>
    <row r="40" spans="1:14" x14ac:dyDescent="0.2">
      <c r="A40" t="s">
        <v>46</v>
      </c>
      <c r="B40">
        <v>360562040</v>
      </c>
      <c r="C40">
        <v>294726498</v>
      </c>
      <c r="D40">
        <v>352570910</v>
      </c>
      <c r="E40">
        <v>359410399</v>
      </c>
      <c r="F40">
        <v>356590558</v>
      </c>
      <c r="G40">
        <v>391154609</v>
      </c>
      <c r="H40">
        <v>404222493</v>
      </c>
      <c r="I40">
        <v>428684700</v>
      </c>
      <c r="J40">
        <v>408145299</v>
      </c>
      <c r="K40">
        <v>423305362</v>
      </c>
      <c r="L40">
        <v>430214848</v>
      </c>
      <c r="M40">
        <v>336265235</v>
      </c>
    </row>
    <row r="41" spans="1:14" x14ac:dyDescent="0.2">
      <c r="A41" t="s">
        <v>47</v>
      </c>
      <c r="B41">
        <v>0</v>
      </c>
      <c r="C41">
        <v>30</v>
      </c>
      <c r="D41">
        <v>60</v>
      </c>
      <c r="E41" s="2">
        <v>120</v>
      </c>
      <c r="F41" s="2">
        <v>180</v>
      </c>
      <c r="G41" s="2">
        <v>300</v>
      </c>
      <c r="H41">
        <v>420</v>
      </c>
      <c r="I41">
        <v>600</v>
      </c>
      <c r="J41">
        <v>900</v>
      </c>
      <c r="K41">
        <v>1200</v>
      </c>
      <c r="L41">
        <v>1800</v>
      </c>
    </row>
    <row r="42" spans="1:14" x14ac:dyDescent="0.2">
      <c r="A42" t="s">
        <v>61</v>
      </c>
      <c r="B42">
        <v>0.81111769281092372</v>
      </c>
      <c r="C42">
        <v>0.77207711062342277</v>
      </c>
      <c r="D42">
        <v>0.77803316218005625</v>
      </c>
      <c r="E42">
        <v>0.7276988387862422</v>
      </c>
      <c r="F42">
        <v>0.68663889580609705</v>
      </c>
      <c r="G42">
        <v>0.61197866391496358</v>
      </c>
      <c r="H42">
        <v>0.538757428820271</v>
      </c>
      <c r="I42">
        <v>0.48437928622131837</v>
      </c>
      <c r="J42">
        <v>0.4163681841157259</v>
      </c>
      <c r="K42">
        <v>0.37643173534853547</v>
      </c>
      <c r="L42">
        <v>0.32898660438609501</v>
      </c>
      <c r="M42">
        <v>0.2737495655773039</v>
      </c>
    </row>
    <row r="43" spans="1:14" x14ac:dyDescent="0.2">
      <c r="A43" t="s">
        <v>62</v>
      </c>
      <c r="B43">
        <v>3.334422281391574E-2</v>
      </c>
      <c r="C43">
        <v>4.1058680105512606E-2</v>
      </c>
      <c r="D43">
        <v>5.9792683973842312E-2</v>
      </c>
      <c r="E43">
        <v>5.8258982094727872E-2</v>
      </c>
      <c r="F43">
        <v>6.7373609482952151E-2</v>
      </c>
      <c r="G43">
        <v>8.2219082327111226E-2</v>
      </c>
      <c r="H43">
        <v>9.0268069273423637E-2</v>
      </c>
      <c r="I43">
        <v>0.12344151074204421</v>
      </c>
      <c r="J43">
        <v>0.14710674396374709</v>
      </c>
      <c r="K43">
        <v>0.15651999229813679</v>
      </c>
      <c r="L43">
        <v>0.15743274625426223</v>
      </c>
      <c r="M43">
        <v>0.10357172664608044</v>
      </c>
    </row>
    <row r="44" spans="1:14" x14ac:dyDescent="0.2">
      <c r="A44" t="s">
        <v>63</v>
      </c>
      <c r="B44">
        <v>0.15553808437516051</v>
      </c>
      <c r="C44">
        <v>0.18686420927106459</v>
      </c>
      <c r="D44">
        <v>0.16217415384610148</v>
      </c>
      <c r="E44">
        <v>0.2140421791190299</v>
      </c>
      <c r="F44">
        <v>0.24598749471095083</v>
      </c>
      <c r="G44">
        <v>0.30580225375792519</v>
      </c>
      <c r="H44">
        <v>0.37097450190630532</v>
      </c>
      <c r="I44">
        <v>0.39217920303663739</v>
      </c>
      <c r="J44">
        <v>0.43652507192052703</v>
      </c>
      <c r="K44">
        <v>0.46704827235332774</v>
      </c>
      <c r="L44">
        <v>0.51358064935964276</v>
      </c>
      <c r="M44">
        <v>0.62267870777661571</v>
      </c>
    </row>
    <row r="45" spans="1:14" x14ac:dyDescent="0.2">
      <c r="B45" t="s">
        <v>140</v>
      </c>
    </row>
    <row r="46" spans="1:14" x14ac:dyDescent="0.2">
      <c r="B46" s="1" t="s">
        <v>12</v>
      </c>
      <c r="C46" s="1" t="s">
        <v>13</v>
      </c>
      <c r="D46" s="1" t="s">
        <v>14</v>
      </c>
      <c r="E46" s="1" t="s">
        <v>15</v>
      </c>
      <c r="F46" s="1" t="s">
        <v>16</v>
      </c>
      <c r="G46" s="1" t="s">
        <v>17</v>
      </c>
      <c r="H46" s="1" t="s">
        <v>18</v>
      </c>
      <c r="I46" s="1" t="s">
        <v>19</v>
      </c>
      <c r="J46" s="1" t="s">
        <v>20</v>
      </c>
      <c r="K46" s="1" t="s">
        <v>21</v>
      </c>
      <c r="L46" s="1" t="s">
        <v>22</v>
      </c>
      <c r="M46" s="1" t="s">
        <v>23</v>
      </c>
    </row>
    <row r="47" spans="1:14" x14ac:dyDescent="0.2">
      <c r="B47" s="1" t="s">
        <v>24</v>
      </c>
      <c r="C47" s="1" t="s">
        <v>24</v>
      </c>
      <c r="D47" s="1" t="s">
        <v>24</v>
      </c>
      <c r="E47" s="1" t="s">
        <v>24</v>
      </c>
      <c r="F47" s="1" t="s">
        <v>24</v>
      </c>
      <c r="G47" s="1" t="s">
        <v>24</v>
      </c>
      <c r="H47" s="1" t="s">
        <v>24</v>
      </c>
      <c r="I47" s="1" t="s">
        <v>24</v>
      </c>
      <c r="J47" s="1" t="s">
        <v>24</v>
      </c>
      <c r="K47" s="1" t="s">
        <v>24</v>
      </c>
      <c r="L47" s="1" t="s">
        <v>24</v>
      </c>
      <c r="M47" s="1" t="s">
        <v>24</v>
      </c>
    </row>
    <row r="48" spans="1:14" x14ac:dyDescent="0.2">
      <c r="B48" s="2">
        <v>226435376</v>
      </c>
      <c r="C48" s="2">
        <v>282305571</v>
      </c>
      <c r="D48" s="2">
        <v>261878463</v>
      </c>
      <c r="E48" s="2">
        <v>225304492</v>
      </c>
      <c r="F48" s="2">
        <v>173285633</v>
      </c>
      <c r="G48" s="2">
        <v>162510908</v>
      </c>
      <c r="H48" s="2">
        <v>146358810</v>
      </c>
      <c r="I48" s="2">
        <v>134448243</v>
      </c>
      <c r="J48" s="2">
        <v>120063476</v>
      </c>
      <c r="K48" s="2">
        <v>111252971</v>
      </c>
      <c r="L48" s="2">
        <v>96338418</v>
      </c>
      <c r="M48" s="2">
        <v>59166266</v>
      </c>
    </row>
    <row r="49" spans="1:13" x14ac:dyDescent="0.2">
      <c r="B49" s="2">
        <v>16786095</v>
      </c>
      <c r="C49" s="2">
        <v>20574392</v>
      </c>
      <c r="D49" s="2">
        <v>19865552</v>
      </c>
      <c r="E49" s="2">
        <v>17526423</v>
      </c>
      <c r="F49" s="2">
        <v>16318362</v>
      </c>
      <c r="G49" s="2">
        <v>21327778</v>
      </c>
      <c r="H49" s="2">
        <v>26443480</v>
      </c>
      <c r="I49" s="2">
        <v>34163390</v>
      </c>
      <c r="J49" s="2">
        <v>40058123</v>
      </c>
      <c r="K49" s="2">
        <v>44983315</v>
      </c>
      <c r="L49" s="2">
        <v>43316716</v>
      </c>
      <c r="M49" s="2">
        <v>22359420</v>
      </c>
    </row>
    <row r="50" spans="1:13" x14ac:dyDescent="0.2">
      <c r="B50" s="2">
        <v>33193245</v>
      </c>
      <c r="C50" s="2">
        <v>38172668</v>
      </c>
      <c r="D50" s="2">
        <v>45904240</v>
      </c>
      <c r="E50" s="2">
        <v>58267222</v>
      </c>
      <c r="F50" s="2">
        <v>59621095</v>
      </c>
      <c r="G50" s="2">
        <v>86251488</v>
      </c>
      <c r="H50" s="2">
        <v>97958487</v>
      </c>
      <c r="I50" s="2">
        <v>114525427</v>
      </c>
      <c r="J50" s="2">
        <v>131167994</v>
      </c>
      <c r="K50" s="2">
        <v>141047812</v>
      </c>
      <c r="L50" s="2">
        <v>158750586</v>
      </c>
      <c r="M50" s="2">
        <v>168132357</v>
      </c>
    </row>
    <row r="51" spans="1:13" x14ac:dyDescent="0.2">
      <c r="A51" t="s">
        <v>46</v>
      </c>
      <c r="B51">
        <v>276414716</v>
      </c>
      <c r="C51">
        <v>341052631</v>
      </c>
      <c r="D51">
        <v>327648255</v>
      </c>
      <c r="E51">
        <v>301098137</v>
      </c>
      <c r="F51">
        <v>249225090</v>
      </c>
      <c r="G51">
        <v>270090174</v>
      </c>
      <c r="H51">
        <v>270760777</v>
      </c>
      <c r="I51">
        <v>283137060</v>
      </c>
      <c r="J51">
        <v>291289593</v>
      </c>
      <c r="K51">
        <v>297284098</v>
      </c>
      <c r="L51">
        <v>298405720</v>
      </c>
      <c r="M51">
        <v>249658043</v>
      </c>
    </row>
    <row r="52" spans="1:13" x14ac:dyDescent="0.2">
      <c r="A52" t="s">
        <v>47</v>
      </c>
      <c r="B52">
        <v>0</v>
      </c>
      <c r="C52">
        <v>30</v>
      </c>
      <c r="D52">
        <v>60</v>
      </c>
      <c r="E52" s="2">
        <v>120</v>
      </c>
      <c r="F52" s="2">
        <v>180</v>
      </c>
      <c r="G52" s="2">
        <v>300</v>
      </c>
      <c r="H52">
        <v>420</v>
      </c>
      <c r="I52">
        <v>600</v>
      </c>
      <c r="J52">
        <v>900</v>
      </c>
      <c r="K52">
        <v>1200</v>
      </c>
      <c r="L52">
        <v>1800</v>
      </c>
    </row>
    <row r="53" spans="1:13" x14ac:dyDescent="0.2">
      <c r="A53" t="s">
        <v>64</v>
      </c>
      <c r="B53">
        <v>0.81918712316315312</v>
      </c>
      <c r="C53">
        <v>0.8277478176088312</v>
      </c>
      <c r="D53">
        <v>0.79926707682297893</v>
      </c>
      <c r="E53">
        <v>0.74827594167412603</v>
      </c>
      <c r="F53">
        <v>0.69529770457701512</v>
      </c>
      <c r="G53">
        <v>0.60169130032845997</v>
      </c>
      <c r="H53">
        <v>0.54054657259311967</v>
      </c>
      <c r="I53">
        <v>0.47485215464199565</v>
      </c>
      <c r="J53">
        <v>0.41217907843346807</v>
      </c>
      <c r="K53">
        <v>0.37423115379686406</v>
      </c>
      <c r="L53">
        <v>0.32284373771387492</v>
      </c>
      <c r="M53">
        <v>0.23698922449696525</v>
      </c>
    </row>
    <row r="54" spans="1:13" x14ac:dyDescent="0.2">
      <c r="A54" t="s">
        <v>65</v>
      </c>
      <c r="B54">
        <v>6.0727935339014293E-2</v>
      </c>
      <c r="C54">
        <v>6.032614948512155E-2</v>
      </c>
      <c r="D54">
        <v>6.0630727302362714E-2</v>
      </c>
      <c r="E54">
        <v>5.8208340890531646E-2</v>
      </c>
      <c r="F54">
        <v>6.5476401272440102E-2</v>
      </c>
      <c r="G54">
        <v>7.8965397682331087E-2</v>
      </c>
      <c r="H54">
        <v>9.7663628731572152E-2</v>
      </c>
      <c r="I54">
        <v>0.12066025549604845</v>
      </c>
      <c r="J54">
        <v>0.13751992505959523</v>
      </c>
      <c r="K54">
        <v>0.15131423208516184</v>
      </c>
      <c r="L54">
        <v>0.1451604748059119</v>
      </c>
      <c r="M54">
        <v>8.9560182925891157E-2</v>
      </c>
    </row>
    <row r="55" spans="1:13" x14ac:dyDescent="0.2">
      <c r="A55" t="s">
        <v>66</v>
      </c>
      <c r="B55">
        <v>0.12008494149783255</v>
      </c>
      <c r="C55">
        <v>0.11192603290604727</v>
      </c>
      <c r="D55">
        <v>0.14010219587465833</v>
      </c>
      <c r="E55">
        <v>0.19351571743534235</v>
      </c>
      <c r="F55">
        <v>0.23922589415054479</v>
      </c>
      <c r="G55">
        <v>0.31934330198920896</v>
      </c>
      <c r="H55">
        <v>0.36178979867530814</v>
      </c>
      <c r="I55">
        <v>0.40448758986195588</v>
      </c>
      <c r="J55">
        <v>0.45030099650693667</v>
      </c>
      <c r="K55">
        <v>0.47445461411797413</v>
      </c>
      <c r="L55">
        <v>0.53199578748021314</v>
      </c>
      <c r="M55">
        <v>0.67345059257714357</v>
      </c>
    </row>
    <row r="56" spans="1:13" x14ac:dyDescent="0.2">
      <c r="B56" t="s">
        <v>141</v>
      </c>
    </row>
    <row r="57" spans="1:13" x14ac:dyDescent="0.2">
      <c r="B57" s="1" t="s">
        <v>0</v>
      </c>
      <c r="C57" s="1" t="s">
        <v>1</v>
      </c>
      <c r="D57" s="1" t="s">
        <v>2</v>
      </c>
      <c r="E57" s="1" t="s">
        <v>3</v>
      </c>
      <c r="F57" s="1" t="s">
        <v>4</v>
      </c>
      <c r="G57" s="1" t="s">
        <v>5</v>
      </c>
      <c r="H57" s="1" t="s">
        <v>6</v>
      </c>
      <c r="I57" s="1" t="s">
        <v>7</v>
      </c>
      <c r="J57" s="1" t="s">
        <v>8</v>
      </c>
      <c r="K57" s="1" t="s">
        <v>9</v>
      </c>
      <c r="L57" s="1" t="s">
        <v>10</v>
      </c>
      <c r="M57" s="1" t="s">
        <v>11</v>
      </c>
    </row>
    <row r="58" spans="1:13" x14ac:dyDescent="0.2">
      <c r="B58" s="1" t="s">
        <v>24</v>
      </c>
      <c r="C58" s="1" t="s">
        <v>24</v>
      </c>
      <c r="D58" s="1" t="s">
        <v>24</v>
      </c>
      <c r="E58" s="1" t="s">
        <v>24</v>
      </c>
      <c r="F58" s="1" t="s">
        <v>24</v>
      </c>
      <c r="G58" s="1" t="s">
        <v>24</v>
      </c>
      <c r="H58" s="1" t="s">
        <v>24</v>
      </c>
      <c r="I58" s="1" t="s">
        <v>24</v>
      </c>
      <c r="J58" s="1" t="s">
        <v>24</v>
      </c>
      <c r="K58" s="1" t="s">
        <v>24</v>
      </c>
      <c r="L58" s="1" t="s">
        <v>24</v>
      </c>
      <c r="M58" s="1" t="s">
        <v>24</v>
      </c>
    </row>
    <row r="59" spans="1:13" x14ac:dyDescent="0.2">
      <c r="B59" s="2">
        <v>113745843</v>
      </c>
      <c r="C59" s="2">
        <v>143729445</v>
      </c>
      <c r="D59" s="2">
        <v>129196361</v>
      </c>
      <c r="E59" s="2">
        <v>116651822</v>
      </c>
      <c r="F59" s="2">
        <v>95527228</v>
      </c>
      <c r="G59" s="2">
        <v>70048308</v>
      </c>
      <c r="H59" s="2">
        <v>60011920</v>
      </c>
      <c r="I59" s="2">
        <v>53626996</v>
      </c>
      <c r="J59" s="2">
        <v>42682245</v>
      </c>
      <c r="K59" s="2">
        <v>39831437</v>
      </c>
      <c r="L59" s="2">
        <v>31154140</v>
      </c>
      <c r="M59" s="2">
        <v>21130000</v>
      </c>
    </row>
    <row r="60" spans="1:13" x14ac:dyDescent="0.2">
      <c r="B60" s="2">
        <v>3527754</v>
      </c>
      <c r="C60" s="2">
        <v>3696874</v>
      </c>
      <c r="D60" s="2">
        <v>4447147</v>
      </c>
      <c r="E60" s="2">
        <v>6656706</v>
      </c>
      <c r="F60" s="2">
        <v>9111846</v>
      </c>
      <c r="G60" s="2">
        <v>10109753</v>
      </c>
      <c r="H60" s="2">
        <v>10929893</v>
      </c>
      <c r="I60" s="2">
        <v>16352563</v>
      </c>
      <c r="J60" s="2">
        <v>20510692</v>
      </c>
      <c r="K60" s="2">
        <v>25845935</v>
      </c>
      <c r="L60" s="2">
        <v>26315752</v>
      </c>
      <c r="M60" s="2">
        <v>11198971</v>
      </c>
    </row>
    <row r="61" spans="1:13" x14ac:dyDescent="0.2">
      <c r="B61" s="2">
        <v>11600244</v>
      </c>
      <c r="C61" s="2">
        <v>11986063</v>
      </c>
      <c r="D61" s="2">
        <v>18152538</v>
      </c>
      <c r="E61" s="2">
        <v>28760873</v>
      </c>
      <c r="F61" s="2">
        <v>32974175</v>
      </c>
      <c r="G61" s="2">
        <v>43515932</v>
      </c>
      <c r="H61" s="2">
        <v>50832512</v>
      </c>
      <c r="I61" s="2">
        <v>65573182</v>
      </c>
      <c r="J61" s="2">
        <v>71293639</v>
      </c>
      <c r="K61" s="2">
        <v>90345306</v>
      </c>
      <c r="L61" s="2">
        <v>99163819</v>
      </c>
      <c r="M61" s="2">
        <v>97082249</v>
      </c>
    </row>
    <row r="62" spans="1:13" x14ac:dyDescent="0.2">
      <c r="A62" t="s">
        <v>46</v>
      </c>
      <c r="B62">
        <v>128873841</v>
      </c>
      <c r="C62">
        <v>159412382</v>
      </c>
      <c r="D62">
        <v>151796046</v>
      </c>
      <c r="E62">
        <v>152069401</v>
      </c>
      <c r="F62">
        <v>137613249</v>
      </c>
      <c r="G62">
        <v>123673993</v>
      </c>
      <c r="H62">
        <v>121774325</v>
      </c>
      <c r="I62">
        <v>135552741</v>
      </c>
      <c r="J62">
        <v>134486576</v>
      </c>
      <c r="K62">
        <v>156022678</v>
      </c>
      <c r="L62">
        <v>156633711</v>
      </c>
      <c r="M62">
        <v>129411220</v>
      </c>
    </row>
    <row r="63" spans="1:13" x14ac:dyDescent="0.2">
      <c r="A63" t="s">
        <v>47</v>
      </c>
      <c r="B63">
        <v>0</v>
      </c>
      <c r="C63">
        <v>30</v>
      </c>
      <c r="D63">
        <v>60</v>
      </c>
      <c r="E63" s="2">
        <v>120</v>
      </c>
      <c r="F63" s="2">
        <v>180</v>
      </c>
      <c r="G63" s="2">
        <v>300</v>
      </c>
      <c r="H63">
        <v>420</v>
      </c>
      <c r="I63">
        <v>600</v>
      </c>
      <c r="J63">
        <v>900</v>
      </c>
      <c r="K63">
        <v>1200</v>
      </c>
      <c r="L63">
        <v>1800</v>
      </c>
    </row>
    <row r="64" spans="1:13" x14ac:dyDescent="0.2">
      <c r="A64" t="s">
        <v>67</v>
      </c>
      <c r="B64">
        <v>0.88261389679539393</v>
      </c>
      <c r="C64">
        <v>0.90162033335653935</v>
      </c>
      <c r="D64">
        <v>0.85111809170576158</v>
      </c>
      <c r="E64">
        <v>0.76709595245923279</v>
      </c>
      <c r="F64">
        <v>0.69417173632751017</v>
      </c>
      <c r="G64">
        <v>0.56639481188255969</v>
      </c>
      <c r="H64">
        <v>0.49281258590429466</v>
      </c>
      <c r="I64">
        <v>0.39561720113059168</v>
      </c>
      <c r="J64">
        <v>0.31737178735221871</v>
      </c>
      <c r="K64">
        <v>0.25529261201374842</v>
      </c>
      <c r="L64">
        <v>0.19889805202917016</v>
      </c>
      <c r="M64">
        <v>0.16327795997904973</v>
      </c>
    </row>
    <row r="65" spans="1:13" x14ac:dyDescent="0.2">
      <c r="A65" t="s">
        <v>68</v>
      </c>
      <c r="B65">
        <v>2.7373701075612388E-2</v>
      </c>
      <c r="C65">
        <v>2.3190632707564711E-2</v>
      </c>
      <c r="D65">
        <v>2.9296856651984202E-2</v>
      </c>
      <c r="E65">
        <v>4.3774131786052078E-2</v>
      </c>
      <c r="F65">
        <v>6.6213435597323914E-2</v>
      </c>
      <c r="G65">
        <v>8.1745181462686334E-2</v>
      </c>
      <c r="H65">
        <v>8.9755315827043186E-2</v>
      </c>
      <c r="I65">
        <v>0.12063616625797334</v>
      </c>
      <c r="J65">
        <v>0.15251107292671351</v>
      </c>
      <c r="K65">
        <v>0.16565498894974742</v>
      </c>
      <c r="L65">
        <v>0.16800822653049444</v>
      </c>
      <c r="M65">
        <v>8.6537867427569262E-2</v>
      </c>
    </row>
    <row r="66" spans="1:13" x14ac:dyDescent="0.2">
      <c r="A66" t="s">
        <v>69</v>
      </c>
      <c r="B66">
        <v>9.0012402128993738E-2</v>
      </c>
      <c r="C66">
        <v>7.5189033935895891E-2</v>
      </c>
      <c r="D66">
        <v>0.11958505164225423</v>
      </c>
      <c r="E66">
        <v>0.18912991575471519</v>
      </c>
      <c r="F66">
        <v>0.23961482807516593</v>
      </c>
      <c r="G66">
        <v>0.35186000665475398</v>
      </c>
      <c r="H66">
        <v>0.41743209826866212</v>
      </c>
      <c r="I66">
        <v>0.48374663261143497</v>
      </c>
      <c r="J66">
        <v>0.53011713972106778</v>
      </c>
      <c r="K66">
        <v>0.57905239903650418</v>
      </c>
      <c r="L66">
        <v>0.63309372144033538</v>
      </c>
      <c r="M66">
        <v>0.75018417259338099</v>
      </c>
    </row>
    <row r="69" spans="1:13" x14ac:dyDescent="0.2">
      <c r="B69" t="s">
        <v>142</v>
      </c>
    </row>
    <row r="70" spans="1:13" x14ac:dyDescent="0.2">
      <c r="B70" s="1" t="s">
        <v>0</v>
      </c>
      <c r="C70" s="1" t="s">
        <v>1</v>
      </c>
      <c r="D70" s="1" t="s">
        <v>2</v>
      </c>
      <c r="E70" s="1" t="s">
        <v>3</v>
      </c>
      <c r="F70" s="1" t="s">
        <v>4</v>
      </c>
      <c r="G70" s="1" t="s">
        <v>5</v>
      </c>
      <c r="H70" s="1" t="s">
        <v>6</v>
      </c>
      <c r="I70" s="1" t="s">
        <v>7</v>
      </c>
      <c r="J70" s="1" t="s">
        <v>8</v>
      </c>
      <c r="K70" s="1" t="s">
        <v>9</v>
      </c>
      <c r="L70" s="1" t="s">
        <v>10</v>
      </c>
    </row>
    <row r="71" spans="1:13" x14ac:dyDescent="0.2">
      <c r="B71" s="1" t="s">
        <v>24</v>
      </c>
      <c r="C71" s="1" t="s">
        <v>24</v>
      </c>
      <c r="D71" s="1" t="s">
        <v>24</v>
      </c>
      <c r="E71" s="1" t="s">
        <v>24</v>
      </c>
      <c r="F71" s="1" t="s">
        <v>24</v>
      </c>
      <c r="G71" s="1" t="s">
        <v>24</v>
      </c>
      <c r="H71" s="1" t="s">
        <v>24</v>
      </c>
      <c r="I71" s="1" t="s">
        <v>24</v>
      </c>
      <c r="J71" s="1" t="s">
        <v>24</v>
      </c>
      <c r="K71" s="1" t="s">
        <v>24</v>
      </c>
      <c r="L71" s="1" t="s">
        <v>24</v>
      </c>
    </row>
    <row r="72" spans="1:13" x14ac:dyDescent="0.2">
      <c r="B72" s="2">
        <v>407963979</v>
      </c>
      <c r="C72" s="2">
        <v>318762754</v>
      </c>
      <c r="D72" s="2">
        <v>367924848</v>
      </c>
      <c r="E72" s="2">
        <v>291361832</v>
      </c>
      <c r="F72" s="2">
        <v>249699574</v>
      </c>
      <c r="G72" s="2">
        <v>230449483</v>
      </c>
      <c r="H72" s="2">
        <v>197689489</v>
      </c>
      <c r="I72" s="2">
        <v>176531144</v>
      </c>
      <c r="J72" s="2">
        <v>142540228</v>
      </c>
      <c r="K72" s="2">
        <v>130473297</v>
      </c>
      <c r="L72" s="2">
        <v>120364200</v>
      </c>
    </row>
    <row r="73" spans="1:13" x14ac:dyDescent="0.2">
      <c r="B73" s="2">
        <v>15293411</v>
      </c>
      <c r="C73" s="2">
        <v>14662524</v>
      </c>
      <c r="D73" s="2">
        <v>19753391</v>
      </c>
      <c r="E73" s="2">
        <v>11020734</v>
      </c>
      <c r="F73" s="2">
        <v>13582402</v>
      </c>
      <c r="G73" s="2">
        <v>17254070</v>
      </c>
      <c r="H73" s="2">
        <v>17862223</v>
      </c>
      <c r="I73" s="2">
        <v>18915055</v>
      </c>
      <c r="J73" s="2">
        <v>21166096</v>
      </c>
      <c r="K73" s="2">
        <v>22266096</v>
      </c>
      <c r="L73" s="2">
        <v>20964685</v>
      </c>
    </row>
    <row r="74" spans="1:13" x14ac:dyDescent="0.2">
      <c r="B74" s="2">
        <v>61174710</v>
      </c>
      <c r="C74" s="2">
        <v>91112293</v>
      </c>
      <c r="D74" s="2">
        <v>127427639</v>
      </c>
      <c r="E74" s="2">
        <v>134347165</v>
      </c>
      <c r="F74" s="2">
        <v>167229064</v>
      </c>
      <c r="G74" s="2">
        <v>212921721</v>
      </c>
      <c r="H74" s="2">
        <v>229601705</v>
      </c>
      <c r="I74" s="2">
        <v>289494228</v>
      </c>
      <c r="J74" s="2">
        <v>314701676</v>
      </c>
      <c r="K74" s="2">
        <v>324874403</v>
      </c>
      <c r="L74" s="2">
        <v>309167200</v>
      </c>
    </row>
    <row r="75" spans="1:13" x14ac:dyDescent="0.2">
      <c r="A75" t="s">
        <v>48</v>
      </c>
      <c r="B75">
        <f xml:space="preserve"> SUM(B72:B74)</f>
        <v>484432100</v>
      </c>
      <c r="C75">
        <f t="shared" ref="C75:L75" si="0" xml:space="preserve"> SUM(C72:C74)</f>
        <v>424537571</v>
      </c>
      <c r="D75">
        <f t="shared" si="0"/>
        <v>515105878</v>
      </c>
      <c r="E75">
        <f t="shared" si="0"/>
        <v>436729731</v>
      </c>
      <c r="F75">
        <f t="shared" si="0"/>
        <v>430511040</v>
      </c>
      <c r="G75">
        <f t="shared" si="0"/>
        <v>460625274</v>
      </c>
      <c r="H75">
        <f t="shared" si="0"/>
        <v>445153417</v>
      </c>
      <c r="I75">
        <f t="shared" si="0"/>
        <v>484940427</v>
      </c>
      <c r="J75">
        <f t="shared" si="0"/>
        <v>478408000</v>
      </c>
      <c r="K75">
        <f t="shared" si="0"/>
        <v>477613796</v>
      </c>
      <c r="L75">
        <f t="shared" si="0"/>
        <v>450496085</v>
      </c>
    </row>
    <row r="76" spans="1:13" x14ac:dyDescent="0.2">
      <c r="A76" t="s">
        <v>47</v>
      </c>
      <c r="B76">
        <v>-180</v>
      </c>
      <c r="C76">
        <v>0</v>
      </c>
      <c r="D76">
        <v>10</v>
      </c>
      <c r="E76">
        <v>20</v>
      </c>
      <c r="F76">
        <v>30</v>
      </c>
      <c r="G76">
        <v>45</v>
      </c>
      <c r="H76">
        <v>60</v>
      </c>
      <c r="I76">
        <v>120</v>
      </c>
      <c r="J76">
        <v>300</v>
      </c>
      <c r="K76">
        <v>600</v>
      </c>
      <c r="L76">
        <v>1200</v>
      </c>
    </row>
    <row r="77" spans="1:13" x14ac:dyDescent="0.2">
      <c r="A77" t="s">
        <v>70</v>
      </c>
      <c r="B77">
        <f xml:space="preserve"> B72/B75</f>
        <v>0.84214893893282461</v>
      </c>
      <c r="C77">
        <f t="shared" ref="C77:L77" si="1">C72/C75</f>
        <v>0.75084698216262236</v>
      </c>
      <c r="D77">
        <f t="shared" si="1"/>
        <v>0.7142703349232602</v>
      </c>
      <c r="E77">
        <f t="shared" si="1"/>
        <v>0.66714448620856548</v>
      </c>
      <c r="F77">
        <f t="shared" si="1"/>
        <v>0.58000736520020491</v>
      </c>
      <c r="G77">
        <f t="shared" si="1"/>
        <v>0.50029708747592516</v>
      </c>
      <c r="H77">
        <f t="shared" si="1"/>
        <v>0.444092938412736</v>
      </c>
      <c r="I77">
        <f t="shared" si="1"/>
        <v>0.36402645391327626</v>
      </c>
      <c r="J77">
        <f t="shared" si="1"/>
        <v>0.29794699921405998</v>
      </c>
      <c r="K77">
        <f t="shared" si="1"/>
        <v>0.27317740419709319</v>
      </c>
      <c r="L77">
        <f t="shared" si="1"/>
        <v>0.2671814561940089</v>
      </c>
    </row>
    <row r="78" spans="1:13" x14ac:dyDescent="0.2">
      <c r="A78" t="s">
        <v>71</v>
      </c>
      <c r="B78">
        <f>B73/B75</f>
        <v>3.1569772110477401E-2</v>
      </c>
      <c r="C78">
        <f t="shared" ref="C78:L78" si="2">C73/C75</f>
        <v>3.4537635774997168E-2</v>
      </c>
      <c r="D78">
        <f t="shared" si="2"/>
        <v>3.8348215082880492E-2</v>
      </c>
      <c r="E78">
        <f t="shared" si="2"/>
        <v>2.5234677691315686E-2</v>
      </c>
      <c r="F78">
        <f t="shared" si="2"/>
        <v>3.1549485931882261E-2</v>
      </c>
      <c r="G78">
        <f t="shared" si="2"/>
        <v>3.7457931585404058E-2</v>
      </c>
      <c r="H78">
        <f t="shared" si="2"/>
        <v>4.0125993237068648E-2</v>
      </c>
      <c r="I78">
        <f t="shared" si="2"/>
        <v>3.9004904410660735E-2</v>
      </c>
      <c r="J78">
        <f t="shared" si="2"/>
        <v>4.424277186000234E-2</v>
      </c>
      <c r="K78">
        <f t="shared" si="2"/>
        <v>4.6619457365925834E-2</v>
      </c>
      <c r="L78">
        <f t="shared" si="2"/>
        <v>4.6536886108566294E-2</v>
      </c>
    </row>
    <row r="79" spans="1:13" x14ac:dyDescent="0.2">
      <c r="A79" t="s">
        <v>72</v>
      </c>
      <c r="B79">
        <f>B74/B75</f>
        <v>0.12628128895669796</v>
      </c>
      <c r="C79">
        <f t="shared" ref="C79:L79" si="3">C74/C75</f>
        <v>0.21461538206238054</v>
      </c>
      <c r="D79">
        <f t="shared" si="3"/>
        <v>0.24738144999385933</v>
      </c>
      <c r="E79">
        <f t="shared" si="3"/>
        <v>0.30762083610011887</v>
      </c>
      <c r="F79">
        <f t="shared" si="3"/>
        <v>0.38844314886791287</v>
      </c>
      <c r="G79">
        <f t="shared" si="3"/>
        <v>0.46224498093867078</v>
      </c>
      <c r="H79">
        <f t="shared" si="3"/>
        <v>0.51578106835019533</v>
      </c>
      <c r="I79">
        <f t="shared" si="3"/>
        <v>0.59696864167606301</v>
      </c>
      <c r="J79">
        <f t="shared" si="3"/>
        <v>0.65781022892593766</v>
      </c>
      <c r="K79">
        <f t="shared" si="3"/>
        <v>0.68020313843698099</v>
      </c>
      <c r="L79">
        <f t="shared" si="3"/>
        <v>0.68628165769742477</v>
      </c>
    </row>
    <row r="81" spans="1:12" x14ac:dyDescent="0.2">
      <c r="B81" s="1" t="s">
        <v>143</v>
      </c>
    </row>
    <row r="82" spans="1:12" x14ac:dyDescent="0.2">
      <c r="B82" s="1" t="s">
        <v>14</v>
      </c>
      <c r="C82" s="1" t="s">
        <v>13</v>
      </c>
      <c r="D82" s="1" t="s">
        <v>14</v>
      </c>
      <c r="E82" s="1" t="s">
        <v>15</v>
      </c>
      <c r="F82" s="1" t="s">
        <v>16</v>
      </c>
      <c r="G82" s="1" t="s">
        <v>17</v>
      </c>
      <c r="H82" s="1" t="s">
        <v>18</v>
      </c>
      <c r="I82" s="1" t="s">
        <v>19</v>
      </c>
      <c r="J82" s="1" t="s">
        <v>20</v>
      </c>
      <c r="K82" s="1" t="s">
        <v>21</v>
      </c>
      <c r="L82" s="1" t="s">
        <v>22</v>
      </c>
    </row>
    <row r="83" spans="1:12" x14ac:dyDescent="0.2">
      <c r="B83" s="1" t="s">
        <v>24</v>
      </c>
      <c r="C83" s="1" t="s">
        <v>24</v>
      </c>
      <c r="D83" s="1" t="s">
        <v>24</v>
      </c>
      <c r="E83" s="1" t="s">
        <v>24</v>
      </c>
      <c r="F83" s="1" t="s">
        <v>24</v>
      </c>
      <c r="G83" s="1" t="s">
        <v>24</v>
      </c>
      <c r="H83" s="1" t="s">
        <v>24</v>
      </c>
      <c r="I83" s="1" t="s">
        <v>24</v>
      </c>
      <c r="J83" s="1" t="s">
        <v>24</v>
      </c>
      <c r="K83" s="1" t="s">
        <v>24</v>
      </c>
      <c r="L83" s="1" t="s">
        <v>24</v>
      </c>
    </row>
    <row r="84" spans="1:12" x14ac:dyDescent="0.2">
      <c r="B84" s="2">
        <v>396042962</v>
      </c>
      <c r="C84" s="2">
        <v>303433416</v>
      </c>
      <c r="D84" s="2">
        <v>296568033</v>
      </c>
      <c r="E84" s="2">
        <v>300838271</v>
      </c>
      <c r="F84" s="2">
        <v>261568633</v>
      </c>
      <c r="G84" s="2">
        <v>254241570</v>
      </c>
      <c r="H84" s="2">
        <v>251879495</v>
      </c>
      <c r="I84" s="2">
        <v>254488586</v>
      </c>
      <c r="J84" s="2">
        <v>233100319</v>
      </c>
      <c r="K84" s="2">
        <v>229525978</v>
      </c>
      <c r="L84" s="2">
        <v>188008776</v>
      </c>
    </row>
    <row r="85" spans="1:12" x14ac:dyDescent="0.2">
      <c r="B85" s="2">
        <v>13995252</v>
      </c>
      <c r="C85" s="2">
        <v>12186323</v>
      </c>
      <c r="D85" s="2">
        <v>11202768</v>
      </c>
      <c r="E85" s="2">
        <v>12175553</v>
      </c>
      <c r="F85" s="2">
        <v>10295488</v>
      </c>
      <c r="G85" s="2">
        <v>11422347</v>
      </c>
      <c r="H85" s="2">
        <v>12270160</v>
      </c>
      <c r="I85" s="2">
        <v>13965865</v>
      </c>
      <c r="J85" s="2">
        <v>16626015</v>
      </c>
      <c r="K85" s="2">
        <v>18725727</v>
      </c>
      <c r="L85" s="2">
        <v>17106124</v>
      </c>
    </row>
    <row r="86" spans="1:12" x14ac:dyDescent="0.2">
      <c r="B86" s="2">
        <v>44859066</v>
      </c>
      <c r="C86" s="2">
        <v>45495938</v>
      </c>
      <c r="D86" s="2">
        <v>47485254</v>
      </c>
      <c r="E86" s="2">
        <v>53680955</v>
      </c>
      <c r="F86" s="2">
        <v>53390886</v>
      </c>
      <c r="G86" s="2">
        <v>61381526</v>
      </c>
      <c r="H86" s="2">
        <v>68328195</v>
      </c>
      <c r="I86" s="2">
        <v>95028855</v>
      </c>
      <c r="J86" s="2">
        <v>94580061</v>
      </c>
      <c r="K86" s="2">
        <v>95841403</v>
      </c>
      <c r="L86" s="2">
        <v>89750341</v>
      </c>
    </row>
    <row r="87" spans="1:12" x14ac:dyDescent="0.2">
      <c r="A87" t="s">
        <v>48</v>
      </c>
      <c r="B87">
        <f xml:space="preserve"> SUM(B84:B86)</f>
        <v>454897280</v>
      </c>
      <c r="C87">
        <f t="shared" ref="C87:L87" si="4" xml:space="preserve"> SUM(C84:C86)</f>
        <v>361115677</v>
      </c>
      <c r="D87">
        <f t="shared" si="4"/>
        <v>355256055</v>
      </c>
      <c r="E87">
        <f t="shared" si="4"/>
        <v>366694779</v>
      </c>
      <c r="F87">
        <f t="shared" si="4"/>
        <v>325255007</v>
      </c>
      <c r="G87">
        <f t="shared" si="4"/>
        <v>327045443</v>
      </c>
      <c r="H87">
        <f t="shared" si="4"/>
        <v>332477850</v>
      </c>
      <c r="I87">
        <f t="shared" si="4"/>
        <v>363483306</v>
      </c>
      <c r="J87">
        <f t="shared" si="4"/>
        <v>344306395</v>
      </c>
      <c r="K87">
        <f t="shared" si="4"/>
        <v>344093108</v>
      </c>
      <c r="L87">
        <f t="shared" si="4"/>
        <v>294865241</v>
      </c>
    </row>
    <row r="88" spans="1:12" x14ac:dyDescent="0.2">
      <c r="A88" t="s">
        <v>47</v>
      </c>
      <c r="B88">
        <v>-180</v>
      </c>
      <c r="C88">
        <v>0</v>
      </c>
      <c r="D88">
        <v>10</v>
      </c>
      <c r="E88">
        <v>20</v>
      </c>
      <c r="F88">
        <v>30</v>
      </c>
      <c r="G88">
        <v>45</v>
      </c>
      <c r="H88">
        <v>60</v>
      </c>
      <c r="I88">
        <v>120</v>
      </c>
      <c r="J88">
        <v>300</v>
      </c>
      <c r="K88">
        <v>600</v>
      </c>
      <c r="L88">
        <v>1200</v>
      </c>
    </row>
    <row r="89" spans="1:12" x14ac:dyDescent="0.2">
      <c r="A89" t="s">
        <v>82</v>
      </c>
      <c r="B89">
        <f>B84/B87</f>
        <v>0.87062064209308965</v>
      </c>
      <c r="C89">
        <f t="shared" ref="C89:L89" si="5">C84/C87</f>
        <v>0.84026652767002419</v>
      </c>
      <c r="D89">
        <f t="shared" si="5"/>
        <v>0.83480078333921715</v>
      </c>
      <c r="E89">
        <f t="shared" si="5"/>
        <v>0.82040511135829397</v>
      </c>
      <c r="F89">
        <f t="shared" si="5"/>
        <v>0.8041955615459595</v>
      </c>
      <c r="G89">
        <f t="shared" si="5"/>
        <v>0.77738912264862225</v>
      </c>
      <c r="H89">
        <f t="shared" si="5"/>
        <v>0.7575827833342883</v>
      </c>
      <c r="I89">
        <f t="shared" si="5"/>
        <v>0.70013830566402957</v>
      </c>
      <c r="J89">
        <f t="shared" si="5"/>
        <v>0.67701420126105993</v>
      </c>
      <c r="K89">
        <f t="shared" si="5"/>
        <v>0.66704613566395521</v>
      </c>
      <c r="L89">
        <f t="shared" si="5"/>
        <v>0.6376091510901416</v>
      </c>
    </row>
    <row r="90" spans="1:12" x14ac:dyDescent="0.2">
      <c r="A90" t="s">
        <v>83</v>
      </c>
      <c r="B90">
        <f>B85/B87</f>
        <v>3.0765741224040733E-2</v>
      </c>
      <c r="C90">
        <f t="shared" ref="C90:L90" si="6">C85/C87</f>
        <v>3.3746313926991324E-2</v>
      </c>
      <c r="D90">
        <f t="shared" si="6"/>
        <v>3.1534347810060551E-2</v>
      </c>
      <c r="E90">
        <f t="shared" si="6"/>
        <v>3.3203507923411146E-2</v>
      </c>
      <c r="F90">
        <f t="shared" si="6"/>
        <v>3.1653588041459423E-2</v>
      </c>
      <c r="G90">
        <f t="shared" si="6"/>
        <v>3.4925871142622834E-2</v>
      </c>
      <c r="H90">
        <f t="shared" si="6"/>
        <v>3.6905195338576689E-2</v>
      </c>
      <c r="I90">
        <f t="shared" si="6"/>
        <v>3.8422301023090175E-2</v>
      </c>
      <c r="J90">
        <f t="shared" si="6"/>
        <v>4.8288429263708563E-2</v>
      </c>
      <c r="K90">
        <f t="shared" si="6"/>
        <v>5.4420523296270146E-2</v>
      </c>
      <c r="L90">
        <f t="shared" si="6"/>
        <v>5.8013362110727724E-2</v>
      </c>
    </row>
    <row r="91" spans="1:12" x14ac:dyDescent="0.2">
      <c r="A91" t="s">
        <v>84</v>
      </c>
      <c r="B91">
        <f>B86/B87</f>
        <v>9.8613616682869595E-2</v>
      </c>
      <c r="C91">
        <f t="shared" ref="C91:L91" si="7">C86/C87</f>
        <v>0.12598715840298455</v>
      </c>
      <c r="D91">
        <f t="shared" si="7"/>
        <v>0.13366486885072235</v>
      </c>
      <c r="E91">
        <f t="shared" si="7"/>
        <v>0.14639138071829488</v>
      </c>
      <c r="F91">
        <f t="shared" si="7"/>
        <v>0.16415085041258104</v>
      </c>
      <c r="G91">
        <f t="shared" si="7"/>
        <v>0.18768500620875492</v>
      </c>
      <c r="H91">
        <f t="shared" si="7"/>
        <v>0.20551202132713503</v>
      </c>
      <c r="I91">
        <f t="shared" si="7"/>
        <v>0.26143939331288024</v>
      </c>
      <c r="J91">
        <f t="shared" si="7"/>
        <v>0.27469736947523149</v>
      </c>
      <c r="K91">
        <f t="shared" si="7"/>
        <v>0.27853334103977462</v>
      </c>
      <c r="L91">
        <f t="shared" si="7"/>
        <v>0.30437748679913074</v>
      </c>
    </row>
    <row r="93" spans="1:12" x14ac:dyDescent="0.2">
      <c r="B93" s="1" t="s">
        <v>144</v>
      </c>
    </row>
    <row r="94" spans="1:12" x14ac:dyDescent="0.2">
      <c r="B94" s="1" t="s">
        <v>0</v>
      </c>
      <c r="C94" s="1" t="s">
        <v>1</v>
      </c>
      <c r="D94" s="1" t="s">
        <v>2</v>
      </c>
      <c r="E94" s="1" t="s">
        <v>3</v>
      </c>
      <c r="F94" s="1" t="s">
        <v>4</v>
      </c>
      <c r="G94" s="1" t="s">
        <v>5</v>
      </c>
      <c r="H94" s="1" t="s">
        <v>6</v>
      </c>
      <c r="I94" s="1" t="s">
        <v>7</v>
      </c>
      <c r="J94" s="1" t="s">
        <v>8</v>
      </c>
      <c r="K94" s="1" t="s">
        <v>9</v>
      </c>
      <c r="L94" s="1" t="s">
        <v>10</v>
      </c>
    </row>
    <row r="95" spans="1:12" x14ac:dyDescent="0.2">
      <c r="B95" s="1" t="s">
        <v>24</v>
      </c>
      <c r="C95" s="1" t="s">
        <v>24</v>
      </c>
      <c r="D95" s="1" t="s">
        <v>24</v>
      </c>
      <c r="E95" s="1" t="s">
        <v>24</v>
      </c>
      <c r="F95" s="1" t="s">
        <v>24</v>
      </c>
      <c r="G95" s="1" t="s">
        <v>24</v>
      </c>
      <c r="H95" s="1" t="s">
        <v>24</v>
      </c>
      <c r="I95" s="1" t="s">
        <v>24</v>
      </c>
      <c r="J95" s="1" t="s">
        <v>24</v>
      </c>
      <c r="K95" s="1" t="s">
        <v>24</v>
      </c>
      <c r="L95" s="1" t="s">
        <v>24</v>
      </c>
    </row>
    <row r="96" spans="1:12" x14ac:dyDescent="0.2">
      <c r="B96" s="2">
        <v>644769058</v>
      </c>
      <c r="C96" s="2">
        <v>504730085</v>
      </c>
      <c r="D96" s="2">
        <v>508610649</v>
      </c>
      <c r="E96" s="2">
        <v>461816611</v>
      </c>
      <c r="F96" s="2">
        <v>406903471</v>
      </c>
      <c r="G96" s="2">
        <v>348439379</v>
      </c>
      <c r="H96" s="2">
        <v>328800903</v>
      </c>
      <c r="I96" s="2">
        <v>279024635</v>
      </c>
      <c r="J96" s="2">
        <v>270609101</v>
      </c>
      <c r="K96" s="2">
        <v>251061272</v>
      </c>
      <c r="L96" s="2">
        <v>241800714</v>
      </c>
    </row>
    <row r="97" spans="1:12" x14ac:dyDescent="0.2">
      <c r="B97" s="2">
        <v>32240688</v>
      </c>
      <c r="C97" s="2">
        <v>27601957</v>
      </c>
      <c r="D97" s="2">
        <v>29740447</v>
      </c>
      <c r="E97" s="2">
        <v>21415682</v>
      </c>
      <c r="F97" s="2">
        <v>25115277</v>
      </c>
      <c r="G97" s="2">
        <v>31031735</v>
      </c>
      <c r="H97" s="2">
        <v>26789536</v>
      </c>
      <c r="I97" s="2">
        <v>27362731</v>
      </c>
      <c r="J97" s="2">
        <v>31295066</v>
      </c>
      <c r="K97" s="2">
        <v>31763776</v>
      </c>
      <c r="L97" s="2">
        <v>33106976</v>
      </c>
    </row>
    <row r="98" spans="1:12" x14ac:dyDescent="0.2">
      <c r="B98" s="2">
        <v>125579284</v>
      </c>
      <c r="C98" s="2">
        <v>160107437</v>
      </c>
      <c r="D98" s="2">
        <v>196954458</v>
      </c>
      <c r="E98" s="2">
        <v>229023047</v>
      </c>
      <c r="F98" s="2">
        <v>271380057</v>
      </c>
      <c r="G98" s="2">
        <v>293043669</v>
      </c>
      <c r="H98" s="2">
        <v>336354291</v>
      </c>
      <c r="I98" s="2">
        <v>412664371</v>
      </c>
      <c r="J98" s="2">
        <v>524242127</v>
      </c>
      <c r="K98" s="2">
        <v>528723710</v>
      </c>
      <c r="L98" s="2">
        <v>528033761</v>
      </c>
    </row>
    <row r="99" spans="1:12" x14ac:dyDescent="0.2">
      <c r="A99" t="s">
        <v>48</v>
      </c>
      <c r="B99">
        <f xml:space="preserve"> SUM(B96:B98)</f>
        <v>802589030</v>
      </c>
      <c r="C99">
        <f t="shared" ref="C99:L99" si="8" xml:space="preserve"> SUM(C96:C98)</f>
        <v>692439479</v>
      </c>
      <c r="D99">
        <f t="shared" si="8"/>
        <v>735305554</v>
      </c>
      <c r="E99">
        <f t="shared" si="8"/>
        <v>712255340</v>
      </c>
      <c r="F99">
        <f t="shared" si="8"/>
        <v>703398805</v>
      </c>
      <c r="G99">
        <f t="shared" si="8"/>
        <v>672514783</v>
      </c>
      <c r="H99">
        <f t="shared" si="8"/>
        <v>691944730</v>
      </c>
      <c r="I99">
        <f t="shared" si="8"/>
        <v>719051737</v>
      </c>
      <c r="J99">
        <f t="shared" si="8"/>
        <v>826146294</v>
      </c>
      <c r="K99">
        <f t="shared" si="8"/>
        <v>811548758</v>
      </c>
      <c r="L99">
        <f t="shared" si="8"/>
        <v>802941451</v>
      </c>
    </row>
    <row r="100" spans="1:12" x14ac:dyDescent="0.2">
      <c r="A100" t="s">
        <v>47</v>
      </c>
      <c r="B100">
        <v>-180</v>
      </c>
      <c r="C100">
        <v>0</v>
      </c>
      <c r="D100">
        <v>10</v>
      </c>
      <c r="E100">
        <v>20</v>
      </c>
      <c r="F100">
        <v>30</v>
      </c>
      <c r="G100">
        <v>45</v>
      </c>
      <c r="H100">
        <v>60</v>
      </c>
      <c r="I100">
        <v>120</v>
      </c>
      <c r="J100">
        <v>300</v>
      </c>
      <c r="K100">
        <v>600</v>
      </c>
      <c r="L100">
        <v>1200</v>
      </c>
    </row>
    <row r="101" spans="1:12" x14ac:dyDescent="0.2">
      <c r="A101" t="s">
        <v>73</v>
      </c>
      <c r="B101">
        <f>B96/B99</f>
        <v>0.80336141399789629</v>
      </c>
      <c r="C101">
        <f t="shared" ref="C101:L101" si="9">C96/C99</f>
        <v>0.72891581186115473</v>
      </c>
      <c r="D101">
        <f t="shared" si="9"/>
        <v>0.69169972432983962</v>
      </c>
      <c r="E101">
        <f t="shared" si="9"/>
        <v>0.64838630904473105</v>
      </c>
      <c r="F101">
        <f t="shared" si="9"/>
        <v>0.57848189122243387</v>
      </c>
      <c r="G101">
        <f t="shared" si="9"/>
        <v>0.5181140813673385</v>
      </c>
      <c r="H101">
        <f t="shared" si="9"/>
        <v>0.4751837664837768</v>
      </c>
      <c r="I101">
        <f t="shared" si="9"/>
        <v>0.38804528331179039</v>
      </c>
      <c r="J101">
        <f t="shared" si="9"/>
        <v>0.32755590984954536</v>
      </c>
      <c r="K101">
        <f t="shared" si="9"/>
        <v>0.3093606755294917</v>
      </c>
      <c r="L101">
        <f t="shared" si="9"/>
        <v>0.30114364341118066</v>
      </c>
    </row>
    <row r="102" spans="1:12" x14ac:dyDescent="0.2">
      <c r="A102" t="s">
        <v>74</v>
      </c>
      <c r="B102">
        <f>B97/B99</f>
        <v>4.0170855562279492E-2</v>
      </c>
      <c r="C102">
        <f t="shared" ref="C102:L102" si="10">C97/C99</f>
        <v>3.9861905389712765E-2</v>
      </c>
      <c r="D102">
        <f t="shared" si="10"/>
        <v>4.0446378839673502E-2</v>
      </c>
      <c r="E102">
        <f t="shared" si="10"/>
        <v>3.0067422169133894E-2</v>
      </c>
      <c r="F102">
        <f t="shared" si="10"/>
        <v>3.5705600893080849E-2</v>
      </c>
      <c r="G102">
        <f t="shared" si="10"/>
        <v>4.6142829547287441E-2</v>
      </c>
      <c r="H102">
        <f t="shared" si="10"/>
        <v>3.8716294580348927E-2</v>
      </c>
      <c r="I102">
        <f t="shared" si="10"/>
        <v>3.8053911272312245E-2</v>
      </c>
      <c r="J102">
        <f t="shared" si="10"/>
        <v>3.7880779986891766E-2</v>
      </c>
      <c r="K102">
        <f t="shared" si="10"/>
        <v>3.9139701326485178E-2</v>
      </c>
      <c r="L102">
        <f t="shared" si="10"/>
        <v>4.1232117184594075E-2</v>
      </c>
    </row>
    <row r="103" spans="1:12" x14ac:dyDescent="0.2">
      <c r="A103" t="s">
        <v>75</v>
      </c>
      <c r="B103">
        <f>B98/B99</f>
        <v>0.15646773043982423</v>
      </c>
      <c r="C103">
        <f t="shared" ref="C103:L103" si="11">C98/C99</f>
        <v>0.23122228274913251</v>
      </c>
      <c r="D103">
        <f t="shared" si="11"/>
        <v>0.26785389683048688</v>
      </c>
      <c r="E103">
        <f t="shared" si="11"/>
        <v>0.32154626878613501</v>
      </c>
      <c r="F103">
        <f t="shared" si="11"/>
        <v>0.38581250788448523</v>
      </c>
      <c r="G103">
        <f t="shared" si="11"/>
        <v>0.43574308908537407</v>
      </c>
      <c r="H103">
        <f t="shared" si="11"/>
        <v>0.48609993893587428</v>
      </c>
      <c r="I103">
        <f t="shared" si="11"/>
        <v>0.57390080541589739</v>
      </c>
      <c r="J103">
        <f t="shared" si="11"/>
        <v>0.63456331016356282</v>
      </c>
      <c r="K103">
        <f t="shared" si="11"/>
        <v>0.6514996231440231</v>
      </c>
      <c r="L103">
        <f t="shared" si="11"/>
        <v>0.65762423940422521</v>
      </c>
    </row>
    <row r="105" spans="1:12" x14ac:dyDescent="0.2">
      <c r="B105" s="1" t="s">
        <v>145</v>
      </c>
    </row>
    <row r="106" spans="1:12" x14ac:dyDescent="0.2">
      <c r="B106" s="1" t="s">
        <v>12</v>
      </c>
      <c r="C106" s="1" t="s">
        <v>13</v>
      </c>
      <c r="D106" s="1" t="s">
        <v>14</v>
      </c>
      <c r="E106" s="1" t="s">
        <v>15</v>
      </c>
      <c r="F106" s="1" t="s">
        <v>16</v>
      </c>
      <c r="G106" s="1" t="s">
        <v>17</v>
      </c>
      <c r="H106" s="1" t="s">
        <v>18</v>
      </c>
      <c r="I106" s="1" t="s">
        <v>19</v>
      </c>
      <c r="J106" s="1" t="s">
        <v>20</v>
      </c>
      <c r="K106" s="1" t="s">
        <v>21</v>
      </c>
      <c r="L106" s="1" t="s">
        <v>22</v>
      </c>
    </row>
    <row r="107" spans="1:12" x14ac:dyDescent="0.2">
      <c r="B107" s="1" t="s">
        <v>24</v>
      </c>
      <c r="C107" s="1" t="s">
        <v>24</v>
      </c>
      <c r="D107" s="1" t="s">
        <v>24</v>
      </c>
      <c r="E107" s="1" t="s">
        <v>24</v>
      </c>
      <c r="F107" s="1" t="s">
        <v>24</v>
      </c>
      <c r="G107" s="1" t="s">
        <v>24</v>
      </c>
      <c r="H107" s="1" t="s">
        <v>24</v>
      </c>
      <c r="I107" s="1" t="s">
        <v>24</v>
      </c>
      <c r="J107" s="1" t="s">
        <v>24</v>
      </c>
      <c r="K107" s="1" t="s">
        <v>24</v>
      </c>
      <c r="L107" s="1" t="s">
        <v>24</v>
      </c>
    </row>
    <row r="108" spans="1:12" x14ac:dyDescent="0.2">
      <c r="B108" s="2">
        <v>572765044</v>
      </c>
      <c r="C108" s="2">
        <v>432553400</v>
      </c>
      <c r="D108" s="2">
        <v>439019724</v>
      </c>
      <c r="E108" s="2">
        <v>375371198</v>
      </c>
      <c r="F108" s="2">
        <v>301601337</v>
      </c>
      <c r="G108" s="2">
        <v>278448949</v>
      </c>
      <c r="H108" s="2">
        <v>272333831</v>
      </c>
      <c r="I108" s="2">
        <v>232861798</v>
      </c>
      <c r="J108" s="2">
        <v>237174257</v>
      </c>
      <c r="K108" s="2">
        <v>281415538</v>
      </c>
      <c r="L108" s="2">
        <v>247184905</v>
      </c>
    </row>
    <row r="109" spans="1:12" x14ac:dyDescent="0.2">
      <c r="B109" s="2">
        <v>27097080</v>
      </c>
      <c r="C109" s="2">
        <v>18518705</v>
      </c>
      <c r="D109" s="2">
        <v>21790775</v>
      </c>
      <c r="E109" s="2">
        <v>23452416</v>
      </c>
      <c r="F109" s="2">
        <v>18922384</v>
      </c>
      <c r="G109" s="2">
        <v>17817076</v>
      </c>
      <c r="H109" s="2">
        <v>22478584</v>
      </c>
      <c r="I109" s="2">
        <v>18030350</v>
      </c>
      <c r="J109" s="2">
        <v>23735056</v>
      </c>
      <c r="K109" s="2">
        <v>29197176</v>
      </c>
      <c r="L109" s="2">
        <v>25990250</v>
      </c>
    </row>
    <row r="110" spans="1:12" x14ac:dyDescent="0.2">
      <c r="B110" s="2">
        <v>105175119</v>
      </c>
      <c r="C110" s="2">
        <v>150536875</v>
      </c>
      <c r="D110" s="2">
        <v>165022461</v>
      </c>
      <c r="E110" s="2">
        <v>190773083</v>
      </c>
      <c r="F110" s="2">
        <v>200496343</v>
      </c>
      <c r="G110" s="2">
        <v>243771124</v>
      </c>
      <c r="H110" s="2">
        <v>278787223</v>
      </c>
      <c r="I110" s="2">
        <v>318591596</v>
      </c>
      <c r="J110" s="2">
        <v>372649462</v>
      </c>
      <c r="K110" s="2">
        <v>594273881</v>
      </c>
      <c r="L110" s="2">
        <v>344293718</v>
      </c>
    </row>
    <row r="111" spans="1:12" x14ac:dyDescent="0.2">
      <c r="A111" t="s">
        <v>48</v>
      </c>
      <c r="B111">
        <f xml:space="preserve"> SUM(B108:B110)</f>
        <v>705037243</v>
      </c>
      <c r="C111">
        <f t="shared" ref="C111:L111" si="12" xml:space="preserve"> SUM(C108:C110)</f>
        <v>601608980</v>
      </c>
      <c r="D111">
        <f t="shared" si="12"/>
        <v>625832960</v>
      </c>
      <c r="E111">
        <f t="shared" si="12"/>
        <v>589596697</v>
      </c>
      <c r="F111">
        <f t="shared" si="12"/>
        <v>521020064</v>
      </c>
      <c r="G111">
        <f t="shared" si="12"/>
        <v>540037149</v>
      </c>
      <c r="H111">
        <f t="shared" si="12"/>
        <v>573599638</v>
      </c>
      <c r="I111">
        <f t="shared" si="12"/>
        <v>569483744</v>
      </c>
      <c r="J111">
        <f t="shared" si="12"/>
        <v>633558775</v>
      </c>
      <c r="K111">
        <f t="shared" si="12"/>
        <v>904886595</v>
      </c>
      <c r="L111">
        <f t="shared" si="12"/>
        <v>617468873</v>
      </c>
    </row>
    <row r="112" spans="1:12" x14ac:dyDescent="0.2">
      <c r="A112" t="s">
        <v>47</v>
      </c>
      <c r="B112">
        <v>-180</v>
      </c>
      <c r="C112">
        <v>0</v>
      </c>
      <c r="D112">
        <v>10</v>
      </c>
      <c r="E112">
        <v>20</v>
      </c>
      <c r="F112">
        <v>30</v>
      </c>
      <c r="G112">
        <v>45</v>
      </c>
      <c r="H112">
        <v>60</v>
      </c>
      <c r="I112">
        <v>120</v>
      </c>
      <c r="J112">
        <v>300</v>
      </c>
      <c r="K112">
        <v>600</v>
      </c>
      <c r="L112">
        <v>1200</v>
      </c>
    </row>
    <row r="113" spans="1:12" x14ac:dyDescent="0.2">
      <c r="A113" t="s">
        <v>85</v>
      </c>
      <c r="B113">
        <f>B108/B111</f>
        <v>0.81238977045075045</v>
      </c>
      <c r="C113">
        <f t="shared" ref="C113:L113" si="13">C108/C111</f>
        <v>0.71899425437432796</v>
      </c>
      <c r="D113">
        <f t="shared" si="13"/>
        <v>0.70149664856258132</v>
      </c>
      <c r="E113">
        <f t="shared" si="13"/>
        <v>0.63665756594291101</v>
      </c>
      <c r="F113">
        <f t="shared" si="13"/>
        <v>0.57886702996527983</v>
      </c>
      <c r="G113">
        <f t="shared" si="13"/>
        <v>0.51561073069808383</v>
      </c>
      <c r="H113">
        <f t="shared" si="13"/>
        <v>0.47478033973236222</v>
      </c>
      <c r="I113">
        <f t="shared" si="13"/>
        <v>0.40889981576014922</v>
      </c>
      <c r="J113">
        <f t="shared" si="13"/>
        <v>0.37435241426495908</v>
      </c>
      <c r="K113">
        <f t="shared" si="13"/>
        <v>0.31099536622044888</v>
      </c>
      <c r="L113">
        <f t="shared" si="13"/>
        <v>0.4003196206458815</v>
      </c>
    </row>
    <row r="114" spans="1:12" x14ac:dyDescent="0.2">
      <c r="A114" t="s">
        <v>86</v>
      </c>
      <c r="B114">
        <f>B109/B111</f>
        <v>3.8433544141156809E-2</v>
      </c>
      <c r="C114">
        <f t="shared" ref="C114:L114" si="14">C109/C111</f>
        <v>3.078196239690438E-2</v>
      </c>
      <c r="D114">
        <f t="shared" si="14"/>
        <v>3.4818835684205574E-2</v>
      </c>
      <c r="E114">
        <f t="shared" si="14"/>
        <v>3.9777047801202316E-2</v>
      </c>
      <c r="F114">
        <f t="shared" si="14"/>
        <v>3.6317956461653651E-2</v>
      </c>
      <c r="G114">
        <f t="shared" si="14"/>
        <v>3.2992315497169619E-2</v>
      </c>
      <c r="H114">
        <f t="shared" si="14"/>
        <v>3.9188630031875997E-2</v>
      </c>
      <c r="I114">
        <f t="shared" si="14"/>
        <v>3.1660868619982942E-2</v>
      </c>
      <c r="J114">
        <f t="shared" si="14"/>
        <v>3.7463068836825757E-2</v>
      </c>
      <c r="K114">
        <f t="shared" si="14"/>
        <v>3.2266116175585516E-2</v>
      </c>
      <c r="L114">
        <f t="shared" si="14"/>
        <v>4.2091595441443412E-2</v>
      </c>
    </row>
    <row r="115" spans="1:12" x14ac:dyDescent="0.2">
      <c r="A115" t="s">
        <v>87</v>
      </c>
      <c r="B115">
        <f>B110/B111</f>
        <v>0.1491766854080927</v>
      </c>
      <c r="C115">
        <f t="shared" ref="C115:L115" si="15">C110/C111</f>
        <v>0.25022378322876765</v>
      </c>
      <c r="D115">
        <f t="shared" si="15"/>
        <v>0.26368451575321311</v>
      </c>
      <c r="E115">
        <f t="shared" si="15"/>
        <v>0.32356538625588671</v>
      </c>
      <c r="F115">
        <f t="shared" si="15"/>
        <v>0.38481501357306652</v>
      </c>
      <c r="G115">
        <f t="shared" si="15"/>
        <v>0.45139695380474648</v>
      </c>
      <c r="H115">
        <f t="shared" si="15"/>
        <v>0.48603103023576177</v>
      </c>
      <c r="I115">
        <f t="shared" si="15"/>
        <v>0.55943931561986782</v>
      </c>
      <c r="J115">
        <f t="shared" si="15"/>
        <v>0.58818451689821516</v>
      </c>
      <c r="K115">
        <f t="shared" si="15"/>
        <v>0.65673851760396562</v>
      </c>
      <c r="L115">
        <f t="shared" si="15"/>
        <v>0.55758878391267508</v>
      </c>
    </row>
    <row r="117" spans="1:12" x14ac:dyDescent="0.2">
      <c r="B117" t="s">
        <v>146</v>
      </c>
    </row>
    <row r="118" spans="1:12" x14ac:dyDescent="0.2">
      <c r="B118" s="1" t="s">
        <v>23</v>
      </c>
      <c r="C118" s="1" t="s">
        <v>25</v>
      </c>
      <c r="D118" s="1" t="s">
        <v>26</v>
      </c>
      <c r="E118" s="1" t="s">
        <v>27</v>
      </c>
      <c r="F118" s="1" t="s">
        <v>28</v>
      </c>
      <c r="G118" s="1" t="s">
        <v>29</v>
      </c>
      <c r="H118" s="1" t="s">
        <v>30</v>
      </c>
      <c r="I118" s="1" t="s">
        <v>31</v>
      </c>
      <c r="J118" s="1" t="s">
        <v>32</v>
      </c>
      <c r="K118" s="1" t="s">
        <v>33</v>
      </c>
      <c r="L118" s="1" t="s">
        <v>34</v>
      </c>
    </row>
    <row r="119" spans="1:12" x14ac:dyDescent="0.2">
      <c r="B119" s="1" t="s">
        <v>24</v>
      </c>
      <c r="C119" s="1" t="s">
        <v>24</v>
      </c>
      <c r="D119" s="1" t="s">
        <v>24</v>
      </c>
      <c r="E119" s="1" t="s">
        <v>24</v>
      </c>
      <c r="F119" s="1" t="s">
        <v>24</v>
      </c>
      <c r="G119" s="1" t="s">
        <v>24</v>
      </c>
      <c r="H119" s="1" t="s">
        <v>24</v>
      </c>
      <c r="I119" s="1" t="s">
        <v>24</v>
      </c>
      <c r="J119" s="1" t="s">
        <v>24</v>
      </c>
      <c r="K119" s="1" t="s">
        <v>24</v>
      </c>
      <c r="L119" s="1" t="s">
        <v>24</v>
      </c>
    </row>
    <row r="120" spans="1:12" x14ac:dyDescent="0.2">
      <c r="B120" s="2">
        <v>348389210</v>
      </c>
      <c r="C120" s="2">
        <v>299190355</v>
      </c>
      <c r="D120" s="2">
        <v>372642632</v>
      </c>
      <c r="E120" s="2">
        <v>309746961</v>
      </c>
      <c r="F120" s="2">
        <v>321741446</v>
      </c>
      <c r="G120" s="2">
        <v>278818132</v>
      </c>
      <c r="H120" s="2">
        <v>324524662</v>
      </c>
      <c r="I120" s="2">
        <v>241720179</v>
      </c>
      <c r="J120" s="2">
        <v>275187851</v>
      </c>
      <c r="K120" s="2">
        <v>283719484</v>
      </c>
      <c r="L120" s="2">
        <v>242773073</v>
      </c>
    </row>
    <row r="121" spans="1:12" x14ac:dyDescent="0.2">
      <c r="B121" s="2">
        <v>19887009</v>
      </c>
      <c r="C121" s="2">
        <v>15650098</v>
      </c>
      <c r="D121" s="2">
        <v>21355802</v>
      </c>
      <c r="E121" s="2">
        <v>13443993</v>
      </c>
      <c r="F121" s="2">
        <v>16254232</v>
      </c>
      <c r="G121" s="2">
        <v>12878977</v>
      </c>
      <c r="H121" s="2">
        <v>19024585</v>
      </c>
      <c r="I121" s="2">
        <v>17696716</v>
      </c>
      <c r="J121" s="2">
        <v>27600727</v>
      </c>
      <c r="K121" s="2">
        <v>29350691</v>
      </c>
      <c r="L121" s="2">
        <v>24486783</v>
      </c>
    </row>
    <row r="122" spans="1:12" x14ac:dyDescent="0.2">
      <c r="B122" s="2">
        <v>61226556</v>
      </c>
      <c r="C122" s="2">
        <v>62344521</v>
      </c>
      <c r="D122" s="2">
        <v>70858600</v>
      </c>
      <c r="E122" s="2">
        <v>58322085</v>
      </c>
      <c r="F122" s="2">
        <v>66572246</v>
      </c>
      <c r="G122" s="2">
        <v>72088957</v>
      </c>
      <c r="H122" s="2">
        <v>96279768</v>
      </c>
      <c r="I122" s="2">
        <v>88756756</v>
      </c>
      <c r="J122" s="2">
        <v>111509202</v>
      </c>
      <c r="K122" s="2">
        <v>134311285</v>
      </c>
      <c r="L122" s="2">
        <v>130941424</v>
      </c>
    </row>
    <row r="123" spans="1:12" x14ac:dyDescent="0.2">
      <c r="A123" t="s">
        <v>48</v>
      </c>
      <c r="B123">
        <f xml:space="preserve"> SUM(B120:B122)</f>
        <v>429502775</v>
      </c>
      <c r="C123">
        <f t="shared" ref="C123:L123" si="16" xml:space="preserve"> SUM(C120:C122)</f>
        <v>377184974</v>
      </c>
      <c r="D123">
        <f t="shared" si="16"/>
        <v>464857034</v>
      </c>
      <c r="E123">
        <f t="shared" si="16"/>
        <v>381513039</v>
      </c>
      <c r="F123">
        <f t="shared" si="16"/>
        <v>404567924</v>
      </c>
      <c r="G123">
        <f t="shared" si="16"/>
        <v>363786066</v>
      </c>
      <c r="H123">
        <f t="shared" si="16"/>
        <v>439829015</v>
      </c>
      <c r="I123">
        <f t="shared" si="16"/>
        <v>348173651</v>
      </c>
      <c r="J123">
        <f t="shared" si="16"/>
        <v>414297780</v>
      </c>
      <c r="K123">
        <f t="shared" si="16"/>
        <v>447381460</v>
      </c>
      <c r="L123">
        <f t="shared" si="16"/>
        <v>398201280</v>
      </c>
    </row>
    <row r="124" spans="1:12" x14ac:dyDescent="0.2">
      <c r="A124" t="s">
        <v>47</v>
      </c>
      <c r="B124">
        <v>-180</v>
      </c>
      <c r="C124">
        <v>0</v>
      </c>
      <c r="D124">
        <v>10</v>
      </c>
      <c r="E124">
        <v>20</v>
      </c>
      <c r="F124">
        <v>30</v>
      </c>
      <c r="G124">
        <v>45</v>
      </c>
      <c r="H124">
        <v>60</v>
      </c>
      <c r="I124">
        <v>120</v>
      </c>
      <c r="J124">
        <v>300</v>
      </c>
      <c r="K124">
        <v>600</v>
      </c>
      <c r="L124">
        <v>1200</v>
      </c>
    </row>
    <row r="125" spans="1:12" x14ac:dyDescent="0.2">
      <c r="A125" t="s">
        <v>76</v>
      </c>
      <c r="B125">
        <f>B120/B123</f>
        <v>0.81114542275076107</v>
      </c>
      <c r="C125">
        <f t="shared" ref="C125:L125" si="17">C120/C123</f>
        <v>0.79321917791984997</v>
      </c>
      <c r="D125">
        <f t="shared" si="17"/>
        <v>0.8016284679904403</v>
      </c>
      <c r="E125">
        <f t="shared" si="17"/>
        <v>0.81189089057582642</v>
      </c>
      <c r="F125">
        <f t="shared" si="17"/>
        <v>0.79527176257305066</v>
      </c>
      <c r="G125">
        <f t="shared" si="17"/>
        <v>0.76643433616283696</v>
      </c>
      <c r="H125">
        <f t="shared" si="17"/>
        <v>0.73784277738020532</v>
      </c>
      <c r="I125">
        <f t="shared" si="17"/>
        <v>0.69425178587106806</v>
      </c>
      <c r="J125">
        <f t="shared" si="17"/>
        <v>0.6642271918521987</v>
      </c>
      <c r="K125">
        <f t="shared" si="17"/>
        <v>0.63417800996938944</v>
      </c>
      <c r="L125">
        <f t="shared" si="17"/>
        <v>0.60967426573817141</v>
      </c>
    </row>
    <row r="126" spans="1:12" x14ac:dyDescent="0.2">
      <c r="A126" t="s">
        <v>77</v>
      </c>
      <c r="B126">
        <f>B121/B123</f>
        <v>4.6302399326756387E-2</v>
      </c>
      <c r="C126">
        <f t="shared" ref="C126:L126" si="18">C121/C123</f>
        <v>4.1491838431506556E-2</v>
      </c>
      <c r="D126">
        <f t="shared" si="18"/>
        <v>4.5940580518353522E-2</v>
      </c>
      <c r="E126">
        <f t="shared" si="18"/>
        <v>3.5238619983313332E-2</v>
      </c>
      <c r="F126">
        <f t="shared" si="18"/>
        <v>4.0176768932378336E-2</v>
      </c>
      <c r="G126">
        <f t="shared" si="18"/>
        <v>3.5402612149526363E-2</v>
      </c>
      <c r="H126">
        <f t="shared" si="18"/>
        <v>4.3254501979593137E-2</v>
      </c>
      <c r="I126">
        <f t="shared" si="18"/>
        <v>5.0827269522471706E-2</v>
      </c>
      <c r="J126">
        <f t="shared" si="18"/>
        <v>6.6620504218004736E-2</v>
      </c>
      <c r="K126">
        <f t="shared" si="18"/>
        <v>6.5605514810560095E-2</v>
      </c>
      <c r="L126">
        <f t="shared" si="18"/>
        <v>6.149348138710152E-2</v>
      </c>
    </row>
    <row r="127" spans="1:12" x14ac:dyDescent="0.2">
      <c r="A127" t="s">
        <v>78</v>
      </c>
      <c r="B127">
        <f>B122/B123</f>
        <v>0.14255217792248256</v>
      </c>
      <c r="C127">
        <f t="shared" ref="C127:L127" si="19">C122/C123</f>
        <v>0.16528898364864344</v>
      </c>
      <c r="D127">
        <f t="shared" si="19"/>
        <v>0.15243095149120622</v>
      </c>
      <c r="E127">
        <f t="shared" si="19"/>
        <v>0.15287048944086024</v>
      </c>
      <c r="F127">
        <f t="shared" si="19"/>
        <v>0.164551468494571</v>
      </c>
      <c r="G127">
        <f t="shared" si="19"/>
        <v>0.19816305168763665</v>
      </c>
      <c r="H127">
        <f t="shared" si="19"/>
        <v>0.2189027206402015</v>
      </c>
      <c r="I127">
        <f t="shared" si="19"/>
        <v>0.2549209446064602</v>
      </c>
      <c r="J127">
        <f t="shared" si="19"/>
        <v>0.26915230392979661</v>
      </c>
      <c r="K127">
        <f t="shared" si="19"/>
        <v>0.30021647522005046</v>
      </c>
      <c r="L127">
        <f t="shared" si="19"/>
        <v>0.32883225287472706</v>
      </c>
    </row>
    <row r="129" spans="1:12" x14ac:dyDescent="0.2">
      <c r="B129" t="s">
        <v>147</v>
      </c>
    </row>
    <row r="130" spans="1:12" x14ac:dyDescent="0.2">
      <c r="B130" s="1" t="s">
        <v>35</v>
      </c>
      <c r="C130" s="1" t="s">
        <v>36</v>
      </c>
      <c r="D130" s="1" t="s">
        <v>37</v>
      </c>
      <c r="E130" s="1" t="s">
        <v>38</v>
      </c>
      <c r="F130" s="1" t="s">
        <v>39</v>
      </c>
      <c r="G130" s="1" t="s">
        <v>40</v>
      </c>
      <c r="H130" s="1" t="s">
        <v>41</v>
      </c>
      <c r="I130" s="1" t="s">
        <v>42</v>
      </c>
      <c r="J130" s="1" t="s">
        <v>43</v>
      </c>
      <c r="K130" s="1" t="s">
        <v>44</v>
      </c>
      <c r="L130" s="1" t="s">
        <v>45</v>
      </c>
    </row>
    <row r="131" spans="1:12" x14ac:dyDescent="0.2">
      <c r="B131" s="1" t="s">
        <v>24</v>
      </c>
      <c r="C131" s="1" t="s">
        <v>24</v>
      </c>
      <c r="D131" s="1" t="s">
        <v>24</v>
      </c>
      <c r="E131" s="1" t="s">
        <v>24</v>
      </c>
      <c r="F131" s="1" t="s">
        <v>24</v>
      </c>
      <c r="G131" s="1" t="s">
        <v>24</v>
      </c>
      <c r="H131" s="1" t="s">
        <v>24</v>
      </c>
      <c r="I131" s="1" t="s">
        <v>24</v>
      </c>
      <c r="J131" s="1" t="s">
        <v>24</v>
      </c>
      <c r="K131" s="1" t="s">
        <v>24</v>
      </c>
      <c r="L131" s="1" t="s">
        <v>24</v>
      </c>
    </row>
    <row r="132" spans="1:12" x14ac:dyDescent="0.2">
      <c r="B132" s="2">
        <v>465020885</v>
      </c>
      <c r="C132" s="2">
        <v>277090561</v>
      </c>
      <c r="D132" s="2">
        <v>311148039</v>
      </c>
      <c r="E132" s="2">
        <v>293466074</v>
      </c>
      <c r="F132" s="2">
        <v>275915413</v>
      </c>
      <c r="G132" s="2">
        <v>246248964</v>
      </c>
      <c r="H132" s="2">
        <v>281070189</v>
      </c>
      <c r="I132" s="2">
        <v>234627496</v>
      </c>
      <c r="J132" s="2">
        <v>235745189</v>
      </c>
      <c r="K132" s="2">
        <v>256068658</v>
      </c>
      <c r="L132" s="2">
        <v>214411291</v>
      </c>
    </row>
    <row r="133" spans="1:12" x14ac:dyDescent="0.2">
      <c r="B133" s="2">
        <v>25669884</v>
      </c>
      <c r="C133" s="2">
        <v>23411291</v>
      </c>
      <c r="D133" s="2">
        <v>19833158</v>
      </c>
      <c r="E133" s="2">
        <v>19468377</v>
      </c>
      <c r="F133" s="2">
        <v>15951439</v>
      </c>
      <c r="G133" s="2">
        <v>15204476</v>
      </c>
      <c r="H133" s="2">
        <v>21669113</v>
      </c>
      <c r="I133" s="2">
        <v>20326002</v>
      </c>
      <c r="J133" s="2">
        <v>23486788</v>
      </c>
      <c r="K133" s="2">
        <v>28438500</v>
      </c>
      <c r="L133" s="2">
        <v>33368236</v>
      </c>
    </row>
    <row r="134" spans="1:12" x14ac:dyDescent="0.2">
      <c r="B134" s="2">
        <v>57250070</v>
      </c>
      <c r="C134" s="2">
        <v>62123702</v>
      </c>
      <c r="D134" s="2">
        <v>55320855</v>
      </c>
      <c r="E134" s="2">
        <v>62953580</v>
      </c>
      <c r="F134" s="2">
        <v>78997533</v>
      </c>
      <c r="G134" s="2">
        <v>63409215</v>
      </c>
      <c r="H134" s="2">
        <v>80197648</v>
      </c>
      <c r="I134" s="2">
        <v>85235459</v>
      </c>
      <c r="J134" s="2">
        <v>99570645</v>
      </c>
      <c r="K134" s="2">
        <v>116477187</v>
      </c>
      <c r="L134" s="2">
        <v>104413348</v>
      </c>
    </row>
    <row r="135" spans="1:12" x14ac:dyDescent="0.2">
      <c r="A135" t="s">
        <v>48</v>
      </c>
      <c r="B135">
        <f>SUM(B132:B134)</f>
        <v>547940839</v>
      </c>
      <c r="C135">
        <f t="shared" ref="C135:L135" si="20">SUM(C132:C134)</f>
        <v>362625554</v>
      </c>
      <c r="D135">
        <f t="shared" si="20"/>
        <v>386302052</v>
      </c>
      <c r="E135">
        <f t="shared" si="20"/>
        <v>375888031</v>
      </c>
      <c r="F135">
        <f t="shared" si="20"/>
        <v>370864385</v>
      </c>
      <c r="G135">
        <f t="shared" si="20"/>
        <v>324862655</v>
      </c>
      <c r="H135">
        <f t="shared" si="20"/>
        <v>382936950</v>
      </c>
      <c r="I135">
        <f t="shared" si="20"/>
        <v>340188957</v>
      </c>
      <c r="J135">
        <f t="shared" si="20"/>
        <v>358802622</v>
      </c>
      <c r="K135">
        <f t="shared" si="20"/>
        <v>400984345</v>
      </c>
      <c r="L135">
        <f t="shared" si="20"/>
        <v>352192875</v>
      </c>
    </row>
    <row r="136" spans="1:12" x14ac:dyDescent="0.2">
      <c r="A136" t="s">
        <v>47</v>
      </c>
      <c r="B136">
        <v>-180</v>
      </c>
      <c r="C136">
        <v>0</v>
      </c>
      <c r="D136">
        <v>10</v>
      </c>
      <c r="E136">
        <v>20</v>
      </c>
      <c r="F136">
        <v>30</v>
      </c>
      <c r="G136">
        <v>45</v>
      </c>
      <c r="H136">
        <v>60</v>
      </c>
      <c r="I136">
        <v>120</v>
      </c>
      <c r="J136">
        <v>300</v>
      </c>
      <c r="K136">
        <v>600</v>
      </c>
      <c r="L136">
        <v>1200</v>
      </c>
    </row>
    <row r="137" spans="1:12" x14ac:dyDescent="0.2">
      <c r="A137" t="s">
        <v>79</v>
      </c>
      <c r="B137">
        <f>B132/B135</f>
        <v>0.84866987802674076</v>
      </c>
      <c r="C137">
        <f t="shared" ref="C137:L137" si="21">C132/C135</f>
        <v>0.76412309596912742</v>
      </c>
      <c r="D137">
        <f t="shared" si="21"/>
        <v>0.80545272122965583</v>
      </c>
      <c r="E137">
        <f t="shared" si="21"/>
        <v>0.78072737038014384</v>
      </c>
      <c r="F137">
        <f t="shared" si="21"/>
        <v>0.74397926616760468</v>
      </c>
      <c r="G137">
        <f t="shared" si="21"/>
        <v>0.75800945479559667</v>
      </c>
      <c r="H137">
        <f t="shared" si="21"/>
        <v>0.73398555297419066</v>
      </c>
      <c r="I137">
        <f t="shared" si="21"/>
        <v>0.68969756710827035</v>
      </c>
      <c r="J137">
        <f t="shared" si="21"/>
        <v>0.6570330720715859</v>
      </c>
      <c r="K137">
        <f t="shared" si="21"/>
        <v>0.63860013786822523</v>
      </c>
      <c r="L137">
        <f t="shared" si="21"/>
        <v>0.60878940552105154</v>
      </c>
    </row>
    <row r="138" spans="1:12" x14ac:dyDescent="0.2">
      <c r="A138" t="s">
        <v>80</v>
      </c>
      <c r="B138">
        <f>B133/B135</f>
        <v>4.6847911622809338E-2</v>
      </c>
      <c r="C138">
        <f t="shared" ref="C138:L138" si="22">C133/C135</f>
        <v>6.4560510812759764E-2</v>
      </c>
      <c r="D138">
        <f t="shared" si="22"/>
        <v>5.1341063029093102E-2</v>
      </c>
      <c r="E138">
        <f t="shared" si="22"/>
        <v>5.1793021842719965E-2</v>
      </c>
      <c r="F138">
        <f t="shared" si="22"/>
        <v>4.3011514842548171E-2</v>
      </c>
      <c r="G138">
        <f t="shared" si="22"/>
        <v>4.6802781932567782E-2</v>
      </c>
      <c r="H138">
        <f t="shared" si="22"/>
        <v>5.6586633909315884E-2</v>
      </c>
      <c r="I138">
        <f t="shared" si="22"/>
        <v>5.9749152880350549E-2</v>
      </c>
      <c r="J138">
        <f t="shared" si="22"/>
        <v>6.5458797009571468E-2</v>
      </c>
      <c r="K138">
        <f t="shared" si="22"/>
        <v>7.092172139538265E-2</v>
      </c>
      <c r="L138">
        <f t="shared" si="22"/>
        <v>9.4744210824821484E-2</v>
      </c>
    </row>
    <row r="139" spans="1:12" x14ac:dyDescent="0.2">
      <c r="A139" t="s">
        <v>81</v>
      </c>
      <c r="B139">
        <f>B134/B135</f>
        <v>0.1044822103504499</v>
      </c>
      <c r="C139">
        <f t="shared" ref="C139:L139" si="23">C134/C135</f>
        <v>0.17131639321811282</v>
      </c>
      <c r="D139">
        <f t="shared" si="23"/>
        <v>0.14320621574125109</v>
      </c>
      <c r="E139">
        <f t="shared" si="23"/>
        <v>0.16747960777713616</v>
      </c>
      <c r="F139">
        <f t="shared" si="23"/>
        <v>0.2130092189898472</v>
      </c>
      <c r="G139">
        <f t="shared" si="23"/>
        <v>0.1951877632718356</v>
      </c>
      <c r="H139">
        <f t="shared" si="23"/>
        <v>0.20942781311649347</v>
      </c>
      <c r="I139">
        <f t="shared" si="23"/>
        <v>0.25055328001137911</v>
      </c>
      <c r="J139">
        <f t="shared" si="23"/>
        <v>0.27750813091884263</v>
      </c>
      <c r="K139">
        <f t="shared" si="23"/>
        <v>0.29047814073639211</v>
      </c>
      <c r="L139">
        <f t="shared" si="23"/>
        <v>0.29646638365412703</v>
      </c>
    </row>
    <row r="142" spans="1:12" x14ac:dyDescent="0.2">
      <c r="A142" s="3">
        <v>180611</v>
      </c>
      <c r="B142" s="4" t="s">
        <v>132</v>
      </c>
      <c r="C142" s="4"/>
      <c r="D142" s="4"/>
      <c r="E142" s="4"/>
      <c r="F142" s="4"/>
      <c r="G142" s="4"/>
      <c r="H142" s="4"/>
      <c r="I142" s="4"/>
      <c r="J142" s="4"/>
      <c r="K142" s="4"/>
      <c r="L142" s="5"/>
    </row>
    <row r="143" spans="1:12" x14ac:dyDescent="0.2">
      <c r="A143" s="6"/>
      <c r="B143" s="7" t="s">
        <v>0</v>
      </c>
      <c r="C143" s="7" t="s">
        <v>1</v>
      </c>
      <c r="D143" s="7" t="s">
        <v>2</v>
      </c>
      <c r="E143" s="7" t="s">
        <v>3</v>
      </c>
      <c r="F143" s="7" t="s">
        <v>4</v>
      </c>
      <c r="G143" s="7" t="s">
        <v>5</v>
      </c>
      <c r="H143" s="7" t="s">
        <v>6</v>
      </c>
      <c r="I143" s="7" t="s">
        <v>7</v>
      </c>
      <c r="J143" s="7" t="s">
        <v>8</v>
      </c>
      <c r="K143" s="7" t="s">
        <v>9</v>
      </c>
      <c r="L143" s="8" t="s">
        <v>10</v>
      </c>
    </row>
    <row r="144" spans="1:12" x14ac:dyDescent="0.2">
      <c r="A144" s="6"/>
      <c r="B144" s="7" t="s">
        <v>24</v>
      </c>
      <c r="C144" s="7" t="s">
        <v>24</v>
      </c>
      <c r="D144" s="7" t="s">
        <v>24</v>
      </c>
      <c r="E144" s="7" t="s">
        <v>24</v>
      </c>
      <c r="F144" s="7" t="s">
        <v>24</v>
      </c>
      <c r="G144" s="7" t="s">
        <v>24</v>
      </c>
      <c r="H144" s="7" t="s">
        <v>24</v>
      </c>
      <c r="I144" s="7" t="s">
        <v>24</v>
      </c>
      <c r="J144" s="7" t="s">
        <v>24</v>
      </c>
      <c r="K144" s="7" t="s">
        <v>24</v>
      </c>
      <c r="L144" s="8" t="s">
        <v>24</v>
      </c>
    </row>
    <row r="145" spans="1:12" x14ac:dyDescent="0.2">
      <c r="A145" s="6"/>
      <c r="B145" s="7">
        <v>162244553</v>
      </c>
      <c r="C145" s="7">
        <v>170516006</v>
      </c>
      <c r="D145" s="7">
        <v>91373295</v>
      </c>
      <c r="E145" s="7">
        <v>77117627</v>
      </c>
      <c r="F145" s="7">
        <v>86920723</v>
      </c>
      <c r="G145" s="7">
        <v>76274621</v>
      </c>
      <c r="H145" s="7">
        <v>64462026</v>
      </c>
      <c r="I145" s="7">
        <v>80521860</v>
      </c>
      <c r="J145" s="7">
        <v>65555205</v>
      </c>
      <c r="K145" s="7">
        <v>58791422</v>
      </c>
      <c r="L145" s="8">
        <v>57558027</v>
      </c>
    </row>
    <row r="146" spans="1:12" x14ac:dyDescent="0.2">
      <c r="A146" s="6"/>
      <c r="B146" s="7">
        <v>5297809</v>
      </c>
      <c r="C146" s="7">
        <v>5322372</v>
      </c>
      <c r="D146" s="7">
        <v>4124580</v>
      </c>
      <c r="E146" s="7">
        <v>3396596</v>
      </c>
      <c r="F146" s="7">
        <v>4030439</v>
      </c>
      <c r="G146" s="7">
        <v>4459248</v>
      </c>
      <c r="H146" s="7">
        <v>5458933</v>
      </c>
      <c r="I146" s="7">
        <v>9303322</v>
      </c>
      <c r="J146" s="7">
        <v>8667686</v>
      </c>
      <c r="K146" s="7">
        <v>7760383</v>
      </c>
      <c r="L146" s="8">
        <v>8584217</v>
      </c>
    </row>
    <row r="147" spans="1:12" x14ac:dyDescent="0.2">
      <c r="A147" s="6"/>
      <c r="B147" s="7">
        <v>17716218</v>
      </c>
      <c r="C147" s="7">
        <v>22404925</v>
      </c>
      <c r="D147" s="7">
        <v>29493421</v>
      </c>
      <c r="E147" s="7">
        <v>34406056</v>
      </c>
      <c r="F147" s="7">
        <v>52367093</v>
      </c>
      <c r="G147" s="7">
        <v>63164525</v>
      </c>
      <c r="H147" s="7">
        <v>77313269</v>
      </c>
      <c r="I147" s="7">
        <v>127135865</v>
      </c>
      <c r="J147" s="7">
        <v>145844034</v>
      </c>
      <c r="K147" s="7">
        <v>154311551</v>
      </c>
      <c r="L147" s="8">
        <v>151855079</v>
      </c>
    </row>
    <row r="148" spans="1:12" x14ac:dyDescent="0.2">
      <c r="A148" s="6" t="s">
        <v>47</v>
      </c>
      <c r="B148" s="7">
        <v>0</v>
      </c>
      <c r="C148" s="7">
        <v>10</v>
      </c>
      <c r="D148" s="7">
        <v>20</v>
      </c>
      <c r="E148" s="7">
        <v>30</v>
      </c>
      <c r="F148" s="7">
        <v>45</v>
      </c>
      <c r="G148" s="7">
        <v>60</v>
      </c>
      <c r="H148" s="7">
        <v>120</v>
      </c>
      <c r="I148" s="7">
        <v>300</v>
      </c>
      <c r="J148" s="7">
        <v>600</v>
      </c>
      <c r="K148" s="7">
        <v>1200</v>
      </c>
      <c r="L148" s="8">
        <v>1800</v>
      </c>
    </row>
    <row r="149" spans="1:12" x14ac:dyDescent="0.2">
      <c r="A149" s="6" t="s">
        <v>48</v>
      </c>
      <c r="B149" s="7">
        <v>185258580</v>
      </c>
      <c r="C149" s="7">
        <v>198243303</v>
      </c>
      <c r="D149" s="7">
        <v>124991296</v>
      </c>
      <c r="E149" s="7">
        <v>114920279</v>
      </c>
      <c r="F149" s="7">
        <v>143318255</v>
      </c>
      <c r="G149" s="7">
        <v>143898394</v>
      </c>
      <c r="H149" s="7">
        <v>147234228</v>
      </c>
      <c r="I149" s="7">
        <v>216961047</v>
      </c>
      <c r="J149" s="7">
        <v>220066925</v>
      </c>
      <c r="K149" s="7">
        <v>220863356</v>
      </c>
      <c r="L149" s="8">
        <v>217997323</v>
      </c>
    </row>
    <row r="150" spans="1:12" x14ac:dyDescent="0.2">
      <c r="A150" s="6" t="s">
        <v>49</v>
      </c>
      <c r="B150" s="7">
        <v>0.87577348914150155</v>
      </c>
      <c r="C150" s="7">
        <v>0.86013501298452433</v>
      </c>
      <c r="D150" s="7">
        <v>0.73103726358673804</v>
      </c>
      <c r="E150" s="7">
        <v>0.67105325248992831</v>
      </c>
      <c r="F150" s="7">
        <v>0.6064874499065035</v>
      </c>
      <c r="G150" s="7">
        <v>0.53005887612616442</v>
      </c>
      <c r="H150" s="7">
        <v>0.43781956733593225</v>
      </c>
      <c r="I150" s="7">
        <v>0.37113510057867671</v>
      </c>
      <c r="J150" s="7">
        <v>0.29788758578782343</v>
      </c>
      <c r="K150" s="7">
        <v>0.26618911830715819</v>
      </c>
      <c r="L150" s="8">
        <v>0.26403088903986222</v>
      </c>
    </row>
    <row r="151" spans="1:12" x14ac:dyDescent="0.2">
      <c r="A151" s="6" t="s">
        <v>50</v>
      </c>
      <c r="B151" s="7">
        <v>2.8596834759286184E-2</v>
      </c>
      <c r="C151" s="7">
        <v>2.6847676160843627E-2</v>
      </c>
      <c r="D151" s="7">
        <v>3.2998937782035637E-2</v>
      </c>
      <c r="E151" s="7">
        <v>2.9556106455328045E-2</v>
      </c>
      <c r="F151" s="7">
        <v>2.8122300261051881E-2</v>
      </c>
      <c r="G151" s="7">
        <v>3.0988865657527769E-2</v>
      </c>
      <c r="H151" s="7">
        <v>3.7076521364312109E-2</v>
      </c>
      <c r="I151" s="7">
        <v>4.2880148896036627E-2</v>
      </c>
      <c r="J151" s="7">
        <v>3.9386591147215787E-2</v>
      </c>
      <c r="K151" s="7">
        <v>3.5136580103401129E-2</v>
      </c>
      <c r="L151" s="8">
        <v>3.9377625751853843E-2</v>
      </c>
    </row>
    <row r="152" spans="1:12" x14ac:dyDescent="0.2">
      <c r="A152" s="6" t="s">
        <v>51</v>
      </c>
      <c r="B152" s="7">
        <v>9.5629676099212246E-2</v>
      </c>
      <c r="C152" s="7">
        <v>0.113017310854632</v>
      </c>
      <c r="D152" s="7">
        <v>0.2359637986312263</v>
      </c>
      <c r="E152" s="7">
        <v>0.29939064105474372</v>
      </c>
      <c r="F152" s="7">
        <v>0.36539024983244456</v>
      </c>
      <c r="G152" s="7">
        <v>0.43895225821630784</v>
      </c>
      <c r="H152" s="7">
        <v>0.52510391129975564</v>
      </c>
      <c r="I152" s="7">
        <v>0.58598475052528665</v>
      </c>
      <c r="J152" s="7">
        <v>0.66272582306496086</v>
      </c>
      <c r="K152" s="7">
        <v>0.69867430158944066</v>
      </c>
      <c r="L152" s="8">
        <v>0.69659148520828396</v>
      </c>
    </row>
    <row r="153" spans="1:12" x14ac:dyDescent="0.2">
      <c r="A153" s="6"/>
      <c r="B153" s="7" t="s">
        <v>11</v>
      </c>
      <c r="C153" s="7" t="s">
        <v>12</v>
      </c>
      <c r="D153" s="7" t="s">
        <v>13</v>
      </c>
      <c r="E153" s="7" t="s">
        <v>14</v>
      </c>
      <c r="F153" s="7" t="s">
        <v>15</v>
      </c>
      <c r="G153" s="7" t="s">
        <v>16</v>
      </c>
      <c r="H153" s="7" t="s">
        <v>17</v>
      </c>
      <c r="I153" s="7" t="s">
        <v>18</v>
      </c>
      <c r="J153" s="7" t="s">
        <v>19</v>
      </c>
      <c r="K153" s="7" t="s">
        <v>20</v>
      </c>
      <c r="L153" s="8" t="s">
        <v>21</v>
      </c>
    </row>
    <row r="154" spans="1:12" x14ac:dyDescent="0.2">
      <c r="A154" s="6"/>
      <c r="B154" s="7" t="s">
        <v>24</v>
      </c>
      <c r="C154" s="7" t="s">
        <v>24</v>
      </c>
      <c r="D154" s="7" t="s">
        <v>24</v>
      </c>
      <c r="E154" s="7" t="s">
        <v>24</v>
      </c>
      <c r="F154" s="7" t="s">
        <v>24</v>
      </c>
      <c r="G154" s="7" t="s">
        <v>24</v>
      </c>
      <c r="H154" s="7" t="s">
        <v>24</v>
      </c>
      <c r="I154" s="7" t="s">
        <v>24</v>
      </c>
      <c r="J154" s="7" t="s">
        <v>24</v>
      </c>
      <c r="K154" s="7" t="s">
        <v>24</v>
      </c>
      <c r="L154" s="8" t="s">
        <v>24</v>
      </c>
    </row>
    <row r="155" spans="1:12" x14ac:dyDescent="0.2">
      <c r="A155" s="6"/>
      <c r="B155" s="7">
        <v>109560835</v>
      </c>
      <c r="C155" s="7">
        <v>92790194</v>
      </c>
      <c r="D155" s="7">
        <v>82842634</v>
      </c>
      <c r="E155" s="7">
        <v>77884826</v>
      </c>
      <c r="F155" s="7">
        <v>88204171</v>
      </c>
      <c r="G155" s="7">
        <v>79835582</v>
      </c>
      <c r="H155" s="7">
        <v>58376866</v>
      </c>
      <c r="I155" s="7">
        <v>48581812</v>
      </c>
      <c r="J155" s="7">
        <v>52599311</v>
      </c>
      <c r="K155" s="7">
        <v>48250925</v>
      </c>
      <c r="L155" s="8">
        <v>44377946</v>
      </c>
    </row>
    <row r="156" spans="1:12" x14ac:dyDescent="0.2">
      <c r="A156" s="6"/>
      <c r="B156" s="7">
        <v>3792260</v>
      </c>
      <c r="C156" s="7">
        <v>5371687</v>
      </c>
      <c r="D156" s="7">
        <v>3622234</v>
      </c>
      <c r="E156" s="7">
        <v>4238657</v>
      </c>
      <c r="F156" s="7">
        <v>4503506</v>
      </c>
      <c r="G156" s="7">
        <v>4194718</v>
      </c>
      <c r="H156" s="7">
        <v>5107602</v>
      </c>
      <c r="I156" s="7">
        <v>5628263</v>
      </c>
      <c r="J156" s="7">
        <v>5881146</v>
      </c>
      <c r="K156" s="7">
        <v>5375935</v>
      </c>
      <c r="L156" s="8">
        <v>5735237</v>
      </c>
    </row>
    <row r="157" spans="1:12" x14ac:dyDescent="0.2">
      <c r="A157" s="6"/>
      <c r="B157" s="7">
        <v>13709572</v>
      </c>
      <c r="C157" s="7">
        <v>18015826</v>
      </c>
      <c r="D157" s="7">
        <v>26583501</v>
      </c>
      <c r="E157" s="7">
        <v>33679266</v>
      </c>
      <c r="F157" s="7">
        <v>50368297</v>
      </c>
      <c r="G157" s="7">
        <v>56930361</v>
      </c>
      <c r="H157" s="7">
        <v>75739892</v>
      </c>
      <c r="I157" s="7">
        <v>91261950</v>
      </c>
      <c r="J157" s="7">
        <v>113472772</v>
      </c>
      <c r="K157" s="7">
        <v>115714214</v>
      </c>
      <c r="L157" s="8">
        <v>108965617</v>
      </c>
    </row>
    <row r="158" spans="1:12" x14ac:dyDescent="0.2">
      <c r="A158" s="6" t="s">
        <v>47</v>
      </c>
      <c r="B158" s="7">
        <v>0</v>
      </c>
      <c r="C158" s="7">
        <v>10</v>
      </c>
      <c r="D158" s="7">
        <v>20</v>
      </c>
      <c r="E158" s="7">
        <v>30</v>
      </c>
      <c r="F158" s="7">
        <v>45</v>
      </c>
      <c r="G158" s="7">
        <v>60</v>
      </c>
      <c r="H158" s="7">
        <v>120</v>
      </c>
      <c r="I158" s="7">
        <v>300</v>
      </c>
      <c r="J158" s="7">
        <v>600</v>
      </c>
      <c r="K158" s="7">
        <v>1200</v>
      </c>
      <c r="L158" s="8">
        <v>1800</v>
      </c>
    </row>
    <row r="159" spans="1:12" x14ac:dyDescent="0.2">
      <c r="A159" s="6" t="s">
        <v>48</v>
      </c>
      <c r="B159" s="7">
        <v>127062667</v>
      </c>
      <c r="C159" s="7">
        <v>116177707</v>
      </c>
      <c r="D159" s="7">
        <v>113048369</v>
      </c>
      <c r="E159" s="7">
        <v>115802749</v>
      </c>
      <c r="F159" s="7">
        <v>143075974</v>
      </c>
      <c r="G159" s="7">
        <v>140960661</v>
      </c>
      <c r="H159" s="7">
        <v>139224360</v>
      </c>
      <c r="I159" s="7">
        <v>145472025</v>
      </c>
      <c r="J159" s="7">
        <v>171953229</v>
      </c>
      <c r="K159" s="7">
        <v>169341074</v>
      </c>
      <c r="L159" s="8">
        <v>159078800</v>
      </c>
    </row>
    <row r="160" spans="1:12" x14ac:dyDescent="0.2">
      <c r="A160" s="6" t="s">
        <v>49</v>
      </c>
      <c r="B160" s="7">
        <v>0.86225826662366534</v>
      </c>
      <c r="C160" s="7">
        <v>0.79869190394677014</v>
      </c>
      <c r="D160" s="7">
        <v>0.73280698105427777</v>
      </c>
      <c r="E160" s="7">
        <v>0.67256456925733255</v>
      </c>
      <c r="F160" s="7">
        <v>0.6164848544032977</v>
      </c>
      <c r="G160" s="7">
        <v>0.56636781803967273</v>
      </c>
      <c r="H160" s="7">
        <v>0.41930065974086717</v>
      </c>
      <c r="I160" s="7">
        <v>0.33395982492166448</v>
      </c>
      <c r="J160" s="7">
        <v>0.3058931274852652</v>
      </c>
      <c r="K160" s="7">
        <v>0.28493338243502575</v>
      </c>
      <c r="L160" s="8">
        <v>0.27896832261747007</v>
      </c>
    </row>
    <row r="161" spans="1:12" x14ac:dyDescent="0.2">
      <c r="A161" s="6" t="s">
        <v>50</v>
      </c>
      <c r="B161" s="7">
        <v>2.9845587925523394E-2</v>
      </c>
      <c r="C161" s="7">
        <v>4.6236813746031329E-2</v>
      </c>
      <c r="D161" s="7">
        <v>3.2041452981953239E-2</v>
      </c>
      <c r="E161" s="7">
        <v>3.6602386701545399E-2</v>
      </c>
      <c r="F161" s="7">
        <v>3.1476325997263521E-2</v>
      </c>
      <c r="G161" s="7">
        <v>2.9758075552724601E-2</v>
      </c>
      <c r="H161" s="7">
        <v>3.6686123031917692E-2</v>
      </c>
      <c r="I161" s="7">
        <v>3.8689658716168966E-2</v>
      </c>
      <c r="J161" s="7">
        <v>3.4202009663918551E-2</v>
      </c>
      <c r="K161" s="7">
        <v>3.1746196436666041E-2</v>
      </c>
      <c r="L161" s="8">
        <v>3.6052805276378753E-2</v>
      </c>
    </row>
    <row r="162" spans="1:12" x14ac:dyDescent="0.2">
      <c r="A162" s="6" t="s">
        <v>51</v>
      </c>
      <c r="B162" s="7">
        <v>0.10789614545081129</v>
      </c>
      <c r="C162" s="7">
        <v>0.15507128230719858</v>
      </c>
      <c r="D162" s="7">
        <v>0.23515156596376902</v>
      </c>
      <c r="E162" s="7">
        <v>0.29083304404112204</v>
      </c>
      <c r="F162" s="7">
        <v>0.35203881959943883</v>
      </c>
      <c r="G162" s="7">
        <v>0.40387410640760263</v>
      </c>
      <c r="H162" s="7">
        <v>0.54401321722721507</v>
      </c>
      <c r="I162" s="7">
        <v>0.62735051636216654</v>
      </c>
      <c r="J162" s="7">
        <v>0.65990486285081629</v>
      </c>
      <c r="K162" s="7">
        <v>0.68332042112830815</v>
      </c>
      <c r="L162" s="8">
        <v>0.68497887210615116</v>
      </c>
    </row>
    <row r="163" spans="1:12" x14ac:dyDescent="0.2">
      <c r="A163" s="6"/>
      <c r="B163" s="7" t="s">
        <v>22</v>
      </c>
      <c r="C163" s="7" t="s">
        <v>23</v>
      </c>
      <c r="D163" s="7" t="s">
        <v>25</v>
      </c>
      <c r="E163" s="7" t="s">
        <v>26</v>
      </c>
      <c r="F163" s="7" t="s">
        <v>27</v>
      </c>
      <c r="G163" s="7" t="s">
        <v>28</v>
      </c>
      <c r="H163" s="7" t="s">
        <v>29</v>
      </c>
      <c r="I163" s="7" t="s">
        <v>30</v>
      </c>
      <c r="J163" s="7" t="s">
        <v>31</v>
      </c>
      <c r="K163" s="7" t="s">
        <v>32</v>
      </c>
      <c r="L163" s="8" t="s">
        <v>33</v>
      </c>
    </row>
    <row r="164" spans="1:12" x14ac:dyDescent="0.2">
      <c r="A164" s="6"/>
      <c r="B164" s="7" t="s">
        <v>24</v>
      </c>
      <c r="C164" s="7" t="s">
        <v>24</v>
      </c>
      <c r="D164" s="7" t="s">
        <v>24</v>
      </c>
      <c r="E164" s="7" t="s">
        <v>24</v>
      </c>
      <c r="F164" s="7" t="s">
        <v>24</v>
      </c>
      <c r="G164" s="7" t="s">
        <v>24</v>
      </c>
      <c r="H164" s="7" t="s">
        <v>24</v>
      </c>
      <c r="I164" s="7" t="s">
        <v>24</v>
      </c>
      <c r="J164" s="7" t="s">
        <v>24</v>
      </c>
      <c r="K164" s="7" t="s">
        <v>24</v>
      </c>
      <c r="L164" s="8" t="s">
        <v>24</v>
      </c>
    </row>
    <row r="165" spans="1:12" x14ac:dyDescent="0.2">
      <c r="A165" s="6"/>
      <c r="B165" s="7">
        <v>123093689</v>
      </c>
      <c r="C165" s="7">
        <v>135133523</v>
      </c>
      <c r="D165" s="7">
        <v>110482827</v>
      </c>
      <c r="E165" s="7">
        <v>65543350</v>
      </c>
      <c r="F165" s="7">
        <v>24189839</v>
      </c>
      <c r="G165" s="7">
        <v>96386328</v>
      </c>
      <c r="H165" s="7">
        <v>89647290</v>
      </c>
      <c r="I165" s="7">
        <v>49236193</v>
      </c>
      <c r="J165" s="7">
        <v>37852850</v>
      </c>
      <c r="K165" s="7">
        <v>48875836</v>
      </c>
      <c r="L165" s="8">
        <v>34611480</v>
      </c>
    </row>
    <row r="166" spans="1:12" x14ac:dyDescent="0.2">
      <c r="A166" s="6"/>
      <c r="B166" s="7">
        <v>4602332</v>
      </c>
      <c r="C166" s="7">
        <v>6502995</v>
      </c>
      <c r="D166" s="7">
        <v>5381003</v>
      </c>
      <c r="E166" s="7">
        <v>2714758</v>
      </c>
      <c r="F166" s="7">
        <v>1566140</v>
      </c>
      <c r="G166" s="7">
        <v>5816827</v>
      </c>
      <c r="H166" s="7">
        <v>6295424</v>
      </c>
      <c r="I166" s="7">
        <v>4369769</v>
      </c>
      <c r="J166" s="7">
        <v>4254303</v>
      </c>
      <c r="K166" s="7">
        <v>5904990</v>
      </c>
      <c r="L166" s="8">
        <v>5111659</v>
      </c>
    </row>
    <row r="167" spans="1:12" x14ac:dyDescent="0.2">
      <c r="A167" s="6"/>
      <c r="B167" s="7">
        <v>17550079</v>
      </c>
      <c r="C167" s="7">
        <v>22118510</v>
      </c>
      <c r="D167" s="7">
        <v>30855161</v>
      </c>
      <c r="E167" s="7">
        <v>30353042</v>
      </c>
      <c r="F167" s="7">
        <v>15282385</v>
      </c>
      <c r="G167" s="7">
        <v>47077972</v>
      </c>
      <c r="H167" s="7">
        <v>55247294</v>
      </c>
      <c r="I167" s="7">
        <v>60965797</v>
      </c>
      <c r="J167" s="7">
        <v>66105759</v>
      </c>
      <c r="K167" s="7">
        <v>76831858</v>
      </c>
      <c r="L167" s="8">
        <v>81875535</v>
      </c>
    </row>
    <row r="168" spans="1:12" x14ac:dyDescent="0.2">
      <c r="A168" s="6" t="s">
        <v>47</v>
      </c>
      <c r="B168" s="7">
        <v>0</v>
      </c>
      <c r="C168" s="7">
        <v>10</v>
      </c>
      <c r="D168" s="7">
        <v>20</v>
      </c>
      <c r="E168" s="7">
        <v>30</v>
      </c>
      <c r="F168" s="7">
        <v>45</v>
      </c>
      <c r="G168" s="7">
        <v>60</v>
      </c>
      <c r="H168" s="7">
        <v>120</v>
      </c>
      <c r="I168" s="7">
        <v>300</v>
      </c>
      <c r="J168" s="7">
        <v>600</v>
      </c>
      <c r="K168" s="7">
        <v>1200</v>
      </c>
      <c r="L168" s="8">
        <v>1800</v>
      </c>
    </row>
    <row r="169" spans="1:12" x14ac:dyDescent="0.2">
      <c r="A169" s="6" t="s">
        <v>48</v>
      </c>
      <c r="B169" s="7">
        <v>145246100</v>
      </c>
      <c r="C169" s="7">
        <v>163755028</v>
      </c>
      <c r="D169" s="7">
        <v>146718991</v>
      </c>
      <c r="E169" s="7">
        <v>98611150</v>
      </c>
      <c r="F169" s="7">
        <v>41038364</v>
      </c>
      <c r="G169" s="7">
        <v>149281127</v>
      </c>
      <c r="H169" s="7">
        <v>151190008</v>
      </c>
      <c r="I169" s="7">
        <v>114571759</v>
      </c>
      <c r="J169" s="7">
        <v>108212912</v>
      </c>
      <c r="K169" s="7">
        <v>131612684</v>
      </c>
      <c r="L169" s="8">
        <v>121598674</v>
      </c>
    </row>
    <row r="170" spans="1:12" x14ac:dyDescent="0.2">
      <c r="A170" s="6" t="s">
        <v>49</v>
      </c>
      <c r="B170" s="7">
        <v>0.84748360885421359</v>
      </c>
      <c r="C170" s="7">
        <v>0.82521754996127505</v>
      </c>
      <c r="D170" s="7">
        <v>0.75302335605620407</v>
      </c>
      <c r="E170" s="7">
        <v>0.66466469562519048</v>
      </c>
      <c r="F170" s="7">
        <v>0.58944452561510496</v>
      </c>
      <c r="G170" s="7">
        <v>0.64566988431163175</v>
      </c>
      <c r="H170" s="7">
        <v>0.59294454167897126</v>
      </c>
      <c r="I170" s="7">
        <v>0.42974109352724521</v>
      </c>
      <c r="J170" s="7">
        <v>0.34979975402565638</v>
      </c>
      <c r="K170" s="7">
        <v>0.37136113719860009</v>
      </c>
      <c r="L170" s="8">
        <v>0.28463698543291682</v>
      </c>
    </row>
    <row r="171" spans="1:12" x14ac:dyDescent="0.2">
      <c r="A171" s="6" t="s">
        <v>50</v>
      </c>
      <c r="B171" s="7">
        <v>3.1686441150571343E-2</v>
      </c>
      <c r="C171" s="7">
        <v>3.9711727202660307E-2</v>
      </c>
      <c r="D171" s="7">
        <v>3.6675572557611169E-2</v>
      </c>
      <c r="E171" s="7">
        <v>2.7529929424816565E-2</v>
      </c>
      <c r="F171" s="7">
        <v>3.8162827348575588E-2</v>
      </c>
      <c r="G171" s="7">
        <v>3.8965588731119376E-2</v>
      </c>
      <c r="H171" s="7">
        <v>4.1639153825562332E-2</v>
      </c>
      <c r="I171" s="7">
        <v>3.8140018431592725E-2</v>
      </c>
      <c r="J171" s="7">
        <v>3.9314190158749263E-2</v>
      </c>
      <c r="K171" s="7">
        <v>4.4866420321615808E-2</v>
      </c>
      <c r="L171" s="8">
        <v>4.203712780617986E-2</v>
      </c>
    </row>
    <row r="172" spans="1:12" x14ac:dyDescent="0.2">
      <c r="A172" s="9" t="s">
        <v>51</v>
      </c>
      <c r="B172" s="10">
        <v>0.12082994999521501</v>
      </c>
      <c r="C172" s="10">
        <v>0.13507072283606461</v>
      </c>
      <c r="D172" s="10">
        <v>0.21030107138618476</v>
      </c>
      <c r="E172" s="10">
        <v>0.30780537494999299</v>
      </c>
      <c r="F172" s="10">
        <v>0.37239264703631947</v>
      </c>
      <c r="G172" s="10">
        <v>0.31536452695724893</v>
      </c>
      <c r="H172" s="10">
        <v>0.36541630449546642</v>
      </c>
      <c r="I172" s="10">
        <v>0.53211888804116203</v>
      </c>
      <c r="J172" s="10">
        <v>0.61088605581559441</v>
      </c>
      <c r="K172" s="10">
        <v>0.5837724424797841</v>
      </c>
      <c r="L172" s="11">
        <v>0.67332588676090332</v>
      </c>
    </row>
    <row r="173" spans="1:12" x14ac:dyDescent="0.2">
      <c r="A173" s="3"/>
      <c r="B173" s="4" t="s">
        <v>133</v>
      </c>
      <c r="C173" s="4"/>
      <c r="D173" s="4"/>
      <c r="E173" s="4"/>
      <c r="F173" s="4"/>
      <c r="G173" s="4"/>
      <c r="H173" s="4"/>
      <c r="I173" s="4"/>
      <c r="J173" s="4"/>
      <c r="K173" s="4"/>
      <c r="L173" s="5"/>
    </row>
    <row r="174" spans="1:12" x14ac:dyDescent="0.2">
      <c r="A174" s="6"/>
      <c r="B174" s="7" t="s">
        <v>0</v>
      </c>
      <c r="C174" s="7" t="s">
        <v>1</v>
      </c>
      <c r="D174" s="7" t="s">
        <v>2</v>
      </c>
      <c r="E174" s="7" t="s">
        <v>3</v>
      </c>
      <c r="F174" s="7" t="s">
        <v>4</v>
      </c>
      <c r="G174" s="7" t="s">
        <v>5</v>
      </c>
      <c r="H174" s="7" t="s">
        <v>6</v>
      </c>
      <c r="I174" s="7" t="s">
        <v>7</v>
      </c>
      <c r="J174" s="7" t="s">
        <v>8</v>
      </c>
      <c r="K174" s="7" t="s">
        <v>9</v>
      </c>
      <c r="L174" s="8" t="s">
        <v>10</v>
      </c>
    </row>
    <row r="175" spans="1:12" x14ac:dyDescent="0.2">
      <c r="A175" s="6"/>
      <c r="B175" s="7" t="s">
        <v>24</v>
      </c>
      <c r="C175" s="7" t="s">
        <v>24</v>
      </c>
      <c r="D175" s="7" t="s">
        <v>24</v>
      </c>
      <c r="E175" s="7" t="s">
        <v>24</v>
      </c>
      <c r="F175" s="7" t="s">
        <v>24</v>
      </c>
      <c r="G175" s="7" t="s">
        <v>24</v>
      </c>
      <c r="H175" s="7" t="s">
        <v>24</v>
      </c>
      <c r="I175" s="7" t="s">
        <v>24</v>
      </c>
      <c r="J175" s="7" t="s">
        <v>24</v>
      </c>
      <c r="K175" s="7" t="s">
        <v>24</v>
      </c>
      <c r="L175" s="8" t="s">
        <v>24</v>
      </c>
    </row>
    <row r="176" spans="1:12" x14ac:dyDescent="0.2">
      <c r="A176" s="6"/>
      <c r="B176" s="7">
        <v>151512603</v>
      </c>
      <c r="C176" s="7">
        <v>164606940</v>
      </c>
      <c r="D176" s="7">
        <v>116543256</v>
      </c>
      <c r="E176" s="7">
        <v>148730114</v>
      </c>
      <c r="F176" s="7">
        <v>115682284</v>
      </c>
      <c r="G176" s="7">
        <v>105625423</v>
      </c>
      <c r="H176" s="7">
        <v>71408818</v>
      </c>
      <c r="I176" s="7">
        <v>58500472</v>
      </c>
      <c r="J176" s="7">
        <v>36729971</v>
      </c>
      <c r="K176" s="7">
        <v>30920795</v>
      </c>
      <c r="L176" s="8">
        <v>28797046</v>
      </c>
    </row>
    <row r="177" spans="1:12" x14ac:dyDescent="0.2">
      <c r="A177" s="6"/>
      <c r="B177" s="7">
        <v>6356853</v>
      </c>
      <c r="C177" s="7">
        <v>6161895</v>
      </c>
      <c r="D177" s="7">
        <v>4343897</v>
      </c>
      <c r="E177" s="7">
        <v>5241541</v>
      </c>
      <c r="F177" s="7">
        <v>5035459</v>
      </c>
      <c r="G177" s="7">
        <v>5356422</v>
      </c>
      <c r="H177" s="7">
        <v>4131075</v>
      </c>
      <c r="I177" s="7">
        <v>5271762</v>
      </c>
      <c r="J177" s="7">
        <v>5384710</v>
      </c>
      <c r="K177" s="7">
        <v>4950243</v>
      </c>
      <c r="L177" s="8">
        <v>4686697</v>
      </c>
    </row>
    <row r="178" spans="1:12" x14ac:dyDescent="0.2">
      <c r="A178" s="6"/>
      <c r="B178" s="7">
        <v>23065975</v>
      </c>
      <c r="C178" s="7">
        <v>22334186</v>
      </c>
      <c r="D178" s="7">
        <v>29615172</v>
      </c>
      <c r="E178" s="7">
        <v>39129121</v>
      </c>
      <c r="F178" s="7">
        <v>49650154</v>
      </c>
      <c r="G178" s="7">
        <v>60711195</v>
      </c>
      <c r="H178" s="7">
        <v>78148278</v>
      </c>
      <c r="I178" s="7">
        <v>100605424</v>
      </c>
      <c r="J178" s="7">
        <v>106345863</v>
      </c>
      <c r="K178" s="7">
        <v>115211273</v>
      </c>
      <c r="L178" s="8">
        <v>114336072</v>
      </c>
    </row>
    <row r="179" spans="1:12" x14ac:dyDescent="0.2">
      <c r="A179" s="6" t="s">
        <v>47</v>
      </c>
      <c r="B179" s="7">
        <v>0</v>
      </c>
      <c r="C179" s="7">
        <v>10</v>
      </c>
      <c r="D179" s="7">
        <v>20</v>
      </c>
      <c r="E179" s="7">
        <v>30</v>
      </c>
      <c r="F179" s="7">
        <v>45</v>
      </c>
      <c r="G179" s="7">
        <v>60</v>
      </c>
      <c r="H179" s="7">
        <v>120</v>
      </c>
      <c r="I179" s="7">
        <v>300</v>
      </c>
      <c r="J179" s="7">
        <v>600</v>
      </c>
      <c r="K179" s="7">
        <v>1200</v>
      </c>
      <c r="L179" s="8">
        <v>1800</v>
      </c>
    </row>
    <row r="180" spans="1:12" x14ac:dyDescent="0.2">
      <c r="A180" s="6" t="s">
        <v>48</v>
      </c>
      <c r="B180" s="7">
        <v>180935431</v>
      </c>
      <c r="C180" s="7">
        <v>193103021</v>
      </c>
      <c r="D180" s="7">
        <v>150502325</v>
      </c>
      <c r="E180" s="7">
        <v>193100776</v>
      </c>
      <c r="F180" s="7">
        <v>170367897</v>
      </c>
      <c r="G180" s="7">
        <v>171693040</v>
      </c>
      <c r="H180" s="7">
        <v>153688171</v>
      </c>
      <c r="I180" s="7">
        <v>164377658</v>
      </c>
      <c r="J180" s="7">
        <v>148460544</v>
      </c>
      <c r="K180" s="7">
        <v>151082311</v>
      </c>
      <c r="L180" s="8">
        <v>147819815</v>
      </c>
    </row>
    <row r="181" spans="1:12" x14ac:dyDescent="0.2">
      <c r="A181" s="6" t="s">
        <v>49</v>
      </c>
      <c r="B181" s="7">
        <v>0.83738492877052917</v>
      </c>
      <c r="C181" s="7">
        <v>0.85243068258367638</v>
      </c>
      <c r="D181" s="7">
        <v>0.77436183128732394</v>
      </c>
      <c r="E181" s="7">
        <v>0.77022017767551587</v>
      </c>
      <c r="F181" s="7">
        <v>0.67901456810258098</v>
      </c>
      <c r="G181" s="7">
        <v>0.61519921250156673</v>
      </c>
      <c r="H181" s="7">
        <v>0.46463444476803617</v>
      </c>
      <c r="I181" s="7">
        <v>0.35589065273092041</v>
      </c>
      <c r="J181" s="7">
        <v>0.24740560697393107</v>
      </c>
      <c r="K181" s="7">
        <v>0.20466191439181786</v>
      </c>
      <c r="L181" s="8">
        <v>0.19481181193468547</v>
      </c>
    </row>
    <row r="182" spans="1:12" x14ac:dyDescent="0.2">
      <c r="A182" s="6" t="s">
        <v>50</v>
      </c>
      <c r="B182" s="7">
        <v>3.5133268066219712E-2</v>
      </c>
      <c r="C182" s="7">
        <v>3.1909883999173681E-2</v>
      </c>
      <c r="D182" s="7">
        <v>2.8862657105131102E-2</v>
      </c>
      <c r="E182" s="7">
        <v>2.7144070099438648E-2</v>
      </c>
      <c r="F182" s="7">
        <v>2.9556384088018649E-2</v>
      </c>
      <c r="G182" s="7">
        <v>3.1197665321785903E-2</v>
      </c>
      <c r="H182" s="7">
        <v>2.6879589841693152E-2</v>
      </c>
      <c r="I182" s="7">
        <v>3.2071037293888202E-2</v>
      </c>
      <c r="J182" s="7">
        <v>3.6270310312213325E-2</v>
      </c>
      <c r="K182" s="7">
        <v>3.2765205716240337E-2</v>
      </c>
      <c r="L182" s="8">
        <v>3.1705471962605286E-2</v>
      </c>
    </row>
    <row r="183" spans="1:12" x14ac:dyDescent="0.2">
      <c r="A183" s="6" t="s">
        <v>51</v>
      </c>
      <c r="B183" s="7">
        <v>0.12748180316325108</v>
      </c>
      <c r="C183" s="7">
        <v>0.1156594334171499</v>
      </c>
      <c r="D183" s="7">
        <v>0.19677551160754495</v>
      </c>
      <c r="E183" s="7">
        <v>0.20263575222504543</v>
      </c>
      <c r="F183" s="7">
        <v>0.29142904780940038</v>
      </c>
      <c r="G183" s="7">
        <v>0.35360312217664736</v>
      </c>
      <c r="H183" s="7">
        <v>0.50848596539027069</v>
      </c>
      <c r="I183" s="7">
        <v>0.61203830997519137</v>
      </c>
      <c r="J183" s="7">
        <v>0.71632408271385561</v>
      </c>
      <c r="K183" s="7">
        <v>0.76257287989194178</v>
      </c>
      <c r="L183" s="8">
        <v>0.77348271610270924</v>
      </c>
    </row>
    <row r="184" spans="1:12" x14ac:dyDescent="0.2">
      <c r="A184" s="6"/>
      <c r="B184" s="7" t="s">
        <v>24</v>
      </c>
      <c r="C184" s="7" t="s">
        <v>24</v>
      </c>
      <c r="D184" s="7" t="s">
        <v>24</v>
      </c>
      <c r="E184" s="7" t="s">
        <v>24</v>
      </c>
      <c r="F184" s="7" t="s">
        <v>24</v>
      </c>
      <c r="G184" s="7" t="s">
        <v>24</v>
      </c>
      <c r="H184" s="7" t="s">
        <v>24</v>
      </c>
      <c r="I184" s="7" t="s">
        <v>24</v>
      </c>
      <c r="J184" s="7" t="s">
        <v>24</v>
      </c>
      <c r="K184" s="7" t="s">
        <v>24</v>
      </c>
      <c r="L184" s="8" t="s">
        <v>24</v>
      </c>
    </row>
    <row r="185" spans="1:12" x14ac:dyDescent="0.2">
      <c r="A185" s="6"/>
      <c r="B185" s="7">
        <v>134945743</v>
      </c>
      <c r="C185" s="7">
        <v>185147662</v>
      </c>
      <c r="D185" s="7">
        <v>127292528</v>
      </c>
      <c r="E185" s="7">
        <v>141998298</v>
      </c>
      <c r="F185" s="7">
        <v>113362183</v>
      </c>
      <c r="G185" s="7">
        <v>99659049</v>
      </c>
      <c r="H185" s="7">
        <v>78973960</v>
      </c>
      <c r="I185" s="7">
        <v>59501043</v>
      </c>
      <c r="J185" s="7">
        <v>60124047</v>
      </c>
      <c r="K185" s="7">
        <v>42542995</v>
      </c>
      <c r="L185" s="8">
        <v>33271177</v>
      </c>
    </row>
    <row r="186" spans="1:12" x14ac:dyDescent="0.2">
      <c r="A186" s="6"/>
      <c r="B186" s="7">
        <v>6067396</v>
      </c>
      <c r="C186" s="7">
        <v>6615542</v>
      </c>
      <c r="D186" s="7">
        <v>5749056</v>
      </c>
      <c r="E186" s="7">
        <v>7218265</v>
      </c>
      <c r="F186" s="7">
        <v>5105393</v>
      </c>
      <c r="G186" s="7">
        <v>4600603</v>
      </c>
      <c r="H186" s="7">
        <v>5681239</v>
      </c>
      <c r="I186" s="7">
        <v>5692850</v>
      </c>
      <c r="J186" s="7">
        <v>7724841</v>
      </c>
      <c r="K186" s="7">
        <v>4981365</v>
      </c>
      <c r="L186" s="8">
        <v>4619448</v>
      </c>
    </row>
    <row r="187" spans="1:12" x14ac:dyDescent="0.2">
      <c r="A187" s="6"/>
      <c r="B187" s="7">
        <v>19570137</v>
      </c>
      <c r="C187" s="7">
        <v>22567976</v>
      </c>
      <c r="D187" s="7">
        <v>28545377</v>
      </c>
      <c r="E187" s="7">
        <v>39441035</v>
      </c>
      <c r="F187" s="7">
        <v>45806834</v>
      </c>
      <c r="G187" s="7">
        <v>51972715</v>
      </c>
      <c r="H187" s="7">
        <v>70745884</v>
      </c>
      <c r="I187" s="7">
        <v>87121183</v>
      </c>
      <c r="J187" s="7">
        <v>105742983</v>
      </c>
      <c r="K187" s="7">
        <v>100666250</v>
      </c>
      <c r="L187" s="8">
        <v>101639405</v>
      </c>
    </row>
    <row r="188" spans="1:12" x14ac:dyDescent="0.2">
      <c r="A188" s="6" t="s">
        <v>47</v>
      </c>
      <c r="B188" s="7">
        <v>0</v>
      </c>
      <c r="C188" s="7">
        <v>10</v>
      </c>
      <c r="D188" s="7">
        <v>20</v>
      </c>
      <c r="E188" s="7">
        <v>30</v>
      </c>
      <c r="F188" s="7">
        <v>45</v>
      </c>
      <c r="G188" s="7">
        <v>60</v>
      </c>
      <c r="H188" s="7">
        <v>120</v>
      </c>
      <c r="I188" s="7">
        <v>300</v>
      </c>
      <c r="J188" s="7">
        <v>600</v>
      </c>
      <c r="K188" s="7">
        <v>1200</v>
      </c>
      <c r="L188" s="8">
        <v>1800</v>
      </c>
    </row>
    <row r="189" spans="1:12" x14ac:dyDescent="0.2">
      <c r="A189" s="6" t="s">
        <v>48</v>
      </c>
      <c r="B189" s="7">
        <v>160583276</v>
      </c>
      <c r="C189" s="7">
        <v>214331180</v>
      </c>
      <c r="D189" s="7">
        <v>161586961</v>
      </c>
      <c r="E189" s="7">
        <v>188657598</v>
      </c>
      <c r="F189" s="7">
        <v>164274410</v>
      </c>
      <c r="G189" s="7">
        <v>156232367</v>
      </c>
      <c r="H189" s="7">
        <v>155401083</v>
      </c>
      <c r="I189" s="7">
        <v>152315076</v>
      </c>
      <c r="J189" s="7">
        <v>173591871</v>
      </c>
      <c r="K189" s="7">
        <v>148190610</v>
      </c>
      <c r="L189" s="8">
        <v>139530030</v>
      </c>
    </row>
    <row r="190" spans="1:12" x14ac:dyDescent="0.2">
      <c r="A190" s="6" t="s">
        <v>49</v>
      </c>
      <c r="B190" s="7">
        <v>0.84034742820914921</v>
      </c>
      <c r="C190" s="7">
        <v>0.86383913903707332</v>
      </c>
      <c r="D190" s="7">
        <v>0.78776484941752201</v>
      </c>
      <c r="E190" s="7">
        <v>0.7526773345221961</v>
      </c>
      <c r="F190" s="7">
        <v>0.69007816250869503</v>
      </c>
      <c r="G190" s="7">
        <v>0.63788990024071002</v>
      </c>
      <c r="H190" s="7">
        <v>0.50819439913427111</v>
      </c>
      <c r="I190" s="7">
        <v>0.39064447566569183</v>
      </c>
      <c r="J190" s="7">
        <v>0.34635289460069246</v>
      </c>
      <c r="K190" s="7">
        <v>0.2870829332573771</v>
      </c>
      <c r="L190" s="8">
        <v>0.23845172971008463</v>
      </c>
    </row>
    <row r="191" spans="1:12" x14ac:dyDescent="0.2">
      <c r="A191" s="6" t="s">
        <v>50</v>
      </c>
      <c r="B191" s="7">
        <v>3.778348624547926E-2</v>
      </c>
      <c r="C191" s="7">
        <v>3.0865980395386242E-2</v>
      </c>
      <c r="D191" s="7">
        <v>3.5578712319492167E-2</v>
      </c>
      <c r="E191" s="7">
        <v>3.8261194229770701E-2</v>
      </c>
      <c r="F191" s="7">
        <v>3.1078443684564139E-2</v>
      </c>
      <c r="G191" s="7">
        <v>2.9447182349864803E-2</v>
      </c>
      <c r="H191" s="7">
        <v>3.6558554743148092E-2</v>
      </c>
      <c r="I191" s="7">
        <v>3.7375486061537337E-2</v>
      </c>
      <c r="J191" s="7">
        <v>4.4500015787029563E-2</v>
      </c>
      <c r="K191" s="7">
        <v>3.3614579223339457E-2</v>
      </c>
      <c r="L191" s="8">
        <v>3.3107195633800122E-2</v>
      </c>
    </row>
    <row r="192" spans="1:12" x14ac:dyDescent="0.2">
      <c r="A192" s="6" t="s">
        <v>51</v>
      </c>
      <c r="B192" s="7">
        <v>0.12186908554537149</v>
      </c>
      <c r="C192" s="7">
        <v>0.10529488056754038</v>
      </c>
      <c r="D192" s="7">
        <v>0.17665643826298583</v>
      </c>
      <c r="E192" s="7">
        <v>0.20906147124803318</v>
      </c>
      <c r="F192" s="7">
        <v>0.27884339380674078</v>
      </c>
      <c r="G192" s="7">
        <v>0.33266291740942516</v>
      </c>
      <c r="H192" s="7">
        <v>0.45524704612258077</v>
      </c>
      <c r="I192" s="7">
        <v>0.57198003827277089</v>
      </c>
      <c r="J192" s="7">
        <v>0.60914708961227804</v>
      </c>
      <c r="K192" s="7">
        <v>0.67930248751928346</v>
      </c>
      <c r="L192" s="8">
        <v>0.72844107465611529</v>
      </c>
    </row>
    <row r="193" spans="1:12" x14ac:dyDescent="0.2">
      <c r="A193" s="6"/>
      <c r="B193" s="7" t="s">
        <v>22</v>
      </c>
      <c r="C193" s="7" t="s">
        <v>23</v>
      </c>
      <c r="D193" s="7" t="s">
        <v>25</v>
      </c>
      <c r="E193" s="7" t="s">
        <v>26</v>
      </c>
      <c r="F193" s="7" t="s">
        <v>27</v>
      </c>
      <c r="G193" s="7" t="s">
        <v>28</v>
      </c>
      <c r="H193" s="7" t="s">
        <v>29</v>
      </c>
      <c r="I193" s="7" t="s">
        <v>30</v>
      </c>
      <c r="J193" s="7" t="s">
        <v>31</v>
      </c>
      <c r="K193" s="7" t="s">
        <v>32</v>
      </c>
      <c r="L193" s="8" t="s">
        <v>33</v>
      </c>
    </row>
    <row r="194" spans="1:12" x14ac:dyDescent="0.2">
      <c r="A194" s="6"/>
      <c r="B194" s="7" t="s">
        <v>24</v>
      </c>
      <c r="C194" s="7" t="s">
        <v>24</v>
      </c>
      <c r="D194" s="7" t="s">
        <v>24</v>
      </c>
      <c r="E194" s="7" t="s">
        <v>24</v>
      </c>
      <c r="F194" s="7" t="s">
        <v>24</v>
      </c>
      <c r="G194" s="7" t="s">
        <v>24</v>
      </c>
      <c r="H194" s="7" t="s">
        <v>24</v>
      </c>
      <c r="I194" s="7" t="s">
        <v>24</v>
      </c>
      <c r="J194" s="7" t="s">
        <v>24</v>
      </c>
      <c r="K194" s="7" t="s">
        <v>24</v>
      </c>
      <c r="L194" s="8" t="s">
        <v>24</v>
      </c>
    </row>
    <row r="195" spans="1:12" x14ac:dyDescent="0.2">
      <c r="A195" s="6"/>
      <c r="B195" s="7">
        <v>135639536</v>
      </c>
      <c r="C195" s="7">
        <v>93467939</v>
      </c>
      <c r="D195" s="7">
        <v>80188204</v>
      </c>
      <c r="E195" s="7">
        <v>60688492</v>
      </c>
      <c r="F195" s="7">
        <v>92689392</v>
      </c>
      <c r="G195" s="7">
        <v>75379840</v>
      </c>
      <c r="H195" s="7">
        <v>64309859</v>
      </c>
      <c r="I195" s="7">
        <v>58488270</v>
      </c>
      <c r="J195" s="7">
        <v>55869072</v>
      </c>
      <c r="K195" s="7">
        <v>41817216</v>
      </c>
      <c r="L195" s="8">
        <v>50928467</v>
      </c>
    </row>
    <row r="196" spans="1:12" x14ac:dyDescent="0.2">
      <c r="A196" s="6"/>
      <c r="B196" s="7">
        <v>6341218</v>
      </c>
      <c r="C196" s="7">
        <v>5445666</v>
      </c>
      <c r="D196" s="7">
        <v>5453259</v>
      </c>
      <c r="E196" s="7">
        <v>4885667</v>
      </c>
      <c r="F196" s="7">
        <v>6377476</v>
      </c>
      <c r="G196" s="7">
        <v>4164614</v>
      </c>
      <c r="H196" s="7">
        <v>4853027</v>
      </c>
      <c r="I196" s="7">
        <v>5490159</v>
      </c>
      <c r="J196" s="7">
        <v>6020549</v>
      </c>
      <c r="K196" s="7">
        <v>5813907</v>
      </c>
      <c r="L196" s="8">
        <v>6678364</v>
      </c>
    </row>
    <row r="197" spans="1:12" x14ac:dyDescent="0.2">
      <c r="A197" s="6"/>
      <c r="B197" s="7">
        <v>20846304</v>
      </c>
      <c r="C197" s="7">
        <v>19034685</v>
      </c>
      <c r="D197" s="7">
        <v>21619653</v>
      </c>
      <c r="E197" s="7">
        <v>21603274</v>
      </c>
      <c r="F197" s="7">
        <v>34700516</v>
      </c>
      <c r="G197" s="7">
        <v>39863281</v>
      </c>
      <c r="H197" s="7">
        <v>56059356</v>
      </c>
      <c r="I197" s="7">
        <v>70758123</v>
      </c>
      <c r="J197" s="7">
        <v>91218947</v>
      </c>
      <c r="K197" s="7">
        <v>98936984</v>
      </c>
      <c r="L197" s="8">
        <v>102737950</v>
      </c>
    </row>
    <row r="198" spans="1:12" x14ac:dyDescent="0.2">
      <c r="A198" s="6" t="s">
        <v>47</v>
      </c>
      <c r="B198" s="7">
        <v>0</v>
      </c>
      <c r="C198" s="7">
        <v>10</v>
      </c>
      <c r="D198" s="7">
        <v>20</v>
      </c>
      <c r="E198" s="7">
        <v>30</v>
      </c>
      <c r="F198" s="7">
        <v>45</v>
      </c>
      <c r="G198" s="7">
        <v>60</v>
      </c>
      <c r="H198" s="7">
        <v>120</v>
      </c>
      <c r="I198" s="7">
        <v>300</v>
      </c>
      <c r="J198" s="7">
        <v>600</v>
      </c>
      <c r="K198" s="7">
        <v>1200</v>
      </c>
      <c r="L198" s="8">
        <v>1800</v>
      </c>
    </row>
    <row r="199" spans="1:12" x14ac:dyDescent="0.2">
      <c r="A199" s="6" t="s">
        <v>48</v>
      </c>
      <c r="B199" s="7">
        <v>162827058</v>
      </c>
      <c r="C199" s="7">
        <v>117948290</v>
      </c>
      <c r="D199" s="7">
        <v>107261116</v>
      </c>
      <c r="E199" s="7">
        <v>87177433</v>
      </c>
      <c r="F199" s="7">
        <v>133767384</v>
      </c>
      <c r="G199" s="7">
        <v>119407735</v>
      </c>
      <c r="H199" s="7">
        <v>125222242</v>
      </c>
      <c r="I199" s="7">
        <v>134736552</v>
      </c>
      <c r="J199" s="7">
        <v>153108568</v>
      </c>
      <c r="K199" s="7">
        <v>146568107</v>
      </c>
      <c r="L199" s="8">
        <v>160344781</v>
      </c>
    </row>
    <row r="200" spans="1:12" x14ac:dyDescent="0.2">
      <c r="A200" s="6" t="s">
        <v>49</v>
      </c>
      <c r="B200" s="7">
        <v>0.83302823047997343</v>
      </c>
      <c r="C200" s="7">
        <v>0.79244844499229283</v>
      </c>
      <c r="D200" s="7">
        <v>0.747598076454845</v>
      </c>
      <c r="E200" s="7">
        <v>0.69614910546861364</v>
      </c>
      <c r="F200" s="7">
        <v>0.69291473921625024</v>
      </c>
      <c r="G200" s="7">
        <v>0.63128104724538991</v>
      </c>
      <c r="H200" s="7">
        <v>0.51356578490265337</v>
      </c>
      <c r="I200" s="7">
        <v>0.43409356356395407</v>
      </c>
      <c r="J200" s="7">
        <v>0.36489840333429285</v>
      </c>
      <c r="K200" s="7">
        <v>0.28530910889092675</v>
      </c>
      <c r="L200" s="8">
        <v>0.31761848862421033</v>
      </c>
    </row>
    <row r="201" spans="1:12" x14ac:dyDescent="0.2">
      <c r="A201" s="6" t="s">
        <v>50</v>
      </c>
      <c r="B201" s="7">
        <v>3.8944497787339501E-2</v>
      </c>
      <c r="C201" s="7">
        <v>4.616994447312462E-2</v>
      </c>
      <c r="D201" s="7">
        <v>5.084096831511617E-2</v>
      </c>
      <c r="E201" s="7">
        <v>5.604279492836179E-2</v>
      </c>
      <c r="F201" s="7">
        <v>4.7675866936292929E-2</v>
      </c>
      <c r="G201" s="7">
        <v>3.4877254811005336E-2</v>
      </c>
      <c r="H201" s="7">
        <v>3.8755311536428166E-2</v>
      </c>
      <c r="I201" s="7">
        <v>4.0747361562287865E-2</v>
      </c>
      <c r="J201" s="7">
        <v>3.9322090714087272E-2</v>
      </c>
      <c r="K201" s="7">
        <v>3.9666931087538708E-2</v>
      </c>
      <c r="L201" s="8">
        <v>4.1650024143910239E-2</v>
      </c>
    </row>
    <row r="202" spans="1:12" x14ac:dyDescent="0.2">
      <c r="A202" s="9" t="s">
        <v>51</v>
      </c>
      <c r="B202" s="10">
        <v>0.12802727173268708</v>
      </c>
      <c r="C202" s="10">
        <v>0.16138161053458258</v>
      </c>
      <c r="D202" s="10">
        <v>0.20156095523003881</v>
      </c>
      <c r="E202" s="10">
        <v>0.24780809960302455</v>
      </c>
      <c r="F202" s="10">
        <v>0.25940939384745687</v>
      </c>
      <c r="G202" s="10">
        <v>0.33384169794360474</v>
      </c>
      <c r="H202" s="10">
        <v>0.4476789035609185</v>
      </c>
      <c r="I202" s="10">
        <v>0.52515907487375812</v>
      </c>
      <c r="J202" s="10">
        <v>0.59577950595161988</v>
      </c>
      <c r="K202" s="10">
        <v>0.67502396002153453</v>
      </c>
      <c r="L202" s="11">
        <v>0.64073148723187945</v>
      </c>
    </row>
    <row r="203" spans="1:12" x14ac:dyDescent="0.2">
      <c r="A203" s="3"/>
      <c r="B203" s="4" t="s">
        <v>134</v>
      </c>
      <c r="C203" s="4"/>
      <c r="D203" s="4"/>
      <c r="E203" s="4"/>
      <c r="F203" s="4"/>
      <c r="G203" s="4"/>
      <c r="H203" s="4"/>
      <c r="I203" s="4"/>
      <c r="J203" s="4"/>
      <c r="K203" s="4"/>
      <c r="L203" s="5"/>
    </row>
    <row r="204" spans="1:12" x14ac:dyDescent="0.2">
      <c r="A204" s="6"/>
      <c r="B204" s="7" t="s">
        <v>0</v>
      </c>
      <c r="C204" s="7" t="s">
        <v>1</v>
      </c>
      <c r="D204" s="7" t="s">
        <v>2</v>
      </c>
      <c r="E204" s="7" t="s">
        <v>3</v>
      </c>
      <c r="F204" s="7" t="s">
        <v>4</v>
      </c>
      <c r="G204" s="7" t="s">
        <v>5</v>
      </c>
      <c r="H204" s="7" t="s">
        <v>6</v>
      </c>
      <c r="I204" s="7" t="s">
        <v>7</v>
      </c>
      <c r="J204" s="7" t="s">
        <v>8</v>
      </c>
      <c r="K204" s="7" t="s">
        <v>9</v>
      </c>
      <c r="L204" s="8" t="s">
        <v>10</v>
      </c>
    </row>
    <row r="205" spans="1:12" x14ac:dyDescent="0.2">
      <c r="A205" s="6"/>
      <c r="B205" s="7" t="s">
        <v>24</v>
      </c>
      <c r="C205" s="7" t="s">
        <v>24</v>
      </c>
      <c r="D205" s="7" t="s">
        <v>24</v>
      </c>
      <c r="E205" s="7" t="s">
        <v>24</v>
      </c>
      <c r="F205" s="7" t="s">
        <v>24</v>
      </c>
      <c r="G205" s="7" t="s">
        <v>24</v>
      </c>
      <c r="H205" s="7" t="s">
        <v>24</v>
      </c>
      <c r="I205" s="7" t="s">
        <v>24</v>
      </c>
      <c r="J205" s="7" t="s">
        <v>24</v>
      </c>
      <c r="K205" s="7" t="s">
        <v>24</v>
      </c>
      <c r="L205" s="8" t="s">
        <v>24</v>
      </c>
    </row>
    <row r="206" spans="1:12" x14ac:dyDescent="0.2">
      <c r="A206" s="6"/>
      <c r="B206" s="7">
        <v>201931491</v>
      </c>
      <c r="C206" s="7">
        <v>109021915</v>
      </c>
      <c r="D206" s="7">
        <v>122546029</v>
      </c>
      <c r="E206" s="7">
        <v>107749515</v>
      </c>
      <c r="F206" s="7">
        <v>101284929</v>
      </c>
      <c r="G206" s="7">
        <v>99448009</v>
      </c>
      <c r="H206" s="7">
        <v>78862780</v>
      </c>
      <c r="I206" s="7">
        <v>89029101</v>
      </c>
      <c r="J206" s="7">
        <v>41584753</v>
      </c>
      <c r="K206" s="7">
        <v>69274678</v>
      </c>
      <c r="L206" s="8">
        <v>71423292</v>
      </c>
    </row>
    <row r="207" spans="1:12" x14ac:dyDescent="0.2">
      <c r="A207" s="6"/>
      <c r="B207" s="7">
        <v>7250396</v>
      </c>
      <c r="C207" s="7">
        <v>5754501</v>
      </c>
      <c r="D207" s="7">
        <v>7396942</v>
      </c>
      <c r="E207" s="7">
        <v>6036419</v>
      </c>
      <c r="F207" s="7">
        <v>5874556</v>
      </c>
      <c r="G207" s="7">
        <v>6279822</v>
      </c>
      <c r="H207" s="7">
        <v>5599630</v>
      </c>
      <c r="I207" s="7">
        <v>7669848</v>
      </c>
      <c r="J207" s="7">
        <v>5382106</v>
      </c>
      <c r="K207" s="7">
        <v>8747863</v>
      </c>
      <c r="L207" s="8">
        <v>8481407</v>
      </c>
    </row>
    <row r="208" spans="1:12" x14ac:dyDescent="0.2">
      <c r="A208" s="6"/>
      <c r="B208" s="7">
        <v>25363828</v>
      </c>
      <c r="C208" s="7">
        <v>41401164</v>
      </c>
      <c r="D208" s="7">
        <v>49839484</v>
      </c>
      <c r="E208" s="7">
        <v>55626768</v>
      </c>
      <c r="F208" s="7">
        <v>65679749</v>
      </c>
      <c r="G208" s="7">
        <v>77800247</v>
      </c>
      <c r="H208" s="7">
        <v>73578689</v>
      </c>
      <c r="I208" s="7">
        <v>94260255</v>
      </c>
      <c r="J208" s="7">
        <v>57745282</v>
      </c>
      <c r="K208" s="7">
        <v>106290421</v>
      </c>
      <c r="L208" s="8">
        <v>112298921</v>
      </c>
    </row>
    <row r="209" spans="1:12" x14ac:dyDescent="0.2">
      <c r="A209" s="6" t="s">
        <v>47</v>
      </c>
      <c r="B209" s="7">
        <v>-180</v>
      </c>
      <c r="C209" s="7">
        <v>0</v>
      </c>
      <c r="D209" s="7">
        <v>10</v>
      </c>
      <c r="E209" s="7">
        <v>20</v>
      </c>
      <c r="F209" s="7">
        <v>30</v>
      </c>
      <c r="G209" s="7">
        <v>45</v>
      </c>
      <c r="H209" s="7">
        <v>60</v>
      </c>
      <c r="I209" s="7">
        <v>120</v>
      </c>
      <c r="J209" s="7">
        <v>300</v>
      </c>
      <c r="K209" s="7">
        <v>600</v>
      </c>
      <c r="L209" s="8">
        <v>1200</v>
      </c>
    </row>
    <row r="210" spans="1:12" x14ac:dyDescent="0.2">
      <c r="A210" s="6" t="s">
        <v>48</v>
      </c>
      <c r="B210" s="7">
        <v>234545715</v>
      </c>
      <c r="C210" s="7">
        <v>156177580</v>
      </c>
      <c r="D210" s="7">
        <v>179782455</v>
      </c>
      <c r="E210" s="7">
        <v>169412702</v>
      </c>
      <c r="F210" s="7">
        <v>172839234</v>
      </c>
      <c r="G210" s="7">
        <v>183528078</v>
      </c>
      <c r="H210" s="7">
        <v>158041099</v>
      </c>
      <c r="I210" s="7">
        <v>190959204</v>
      </c>
      <c r="J210" s="7">
        <v>104712141</v>
      </c>
      <c r="K210" s="7">
        <v>184312962</v>
      </c>
      <c r="L210" s="8">
        <v>192203620</v>
      </c>
    </row>
    <row r="211" spans="1:12" x14ac:dyDescent="0.2">
      <c r="A211" s="6" t="s">
        <v>49</v>
      </c>
      <c r="B211" s="7">
        <v>0.86094726138995969</v>
      </c>
      <c r="C211" s="7">
        <v>0.69806380019462455</v>
      </c>
      <c r="D211" s="7">
        <v>0.68163508502539916</v>
      </c>
      <c r="E211" s="7">
        <v>0.63601792385083378</v>
      </c>
      <c r="F211" s="7">
        <v>0.58600658343579559</v>
      </c>
      <c r="G211" s="7">
        <v>0.54186808952469934</v>
      </c>
      <c r="H211" s="7">
        <v>0.49900171853398717</v>
      </c>
      <c r="I211" s="7">
        <v>0.46622052844334227</v>
      </c>
      <c r="J211" s="7">
        <v>0.39713401524279784</v>
      </c>
      <c r="K211" s="7">
        <v>0.37585353329626375</v>
      </c>
      <c r="L211" s="8">
        <v>0.37160222060333725</v>
      </c>
    </row>
    <row r="212" spans="1:12" x14ac:dyDescent="0.2">
      <c r="A212" s="6" t="s">
        <v>50</v>
      </c>
      <c r="B212" s="7">
        <v>3.0912506758010907E-2</v>
      </c>
      <c r="C212" s="7">
        <v>3.6845884025095026E-2</v>
      </c>
      <c r="D212" s="7">
        <v>4.1143847991173557E-2</v>
      </c>
      <c r="E212" s="7">
        <v>3.5631442794649484E-2</v>
      </c>
      <c r="F212" s="7">
        <v>3.3988556093693403E-2</v>
      </c>
      <c r="G212" s="7">
        <v>3.4217227513274565E-2</v>
      </c>
      <c r="H212" s="7">
        <v>3.5431479757047246E-2</v>
      </c>
      <c r="I212" s="7">
        <v>4.016485112705015E-2</v>
      </c>
      <c r="J212" s="7">
        <v>5.1399063648216302E-2</v>
      </c>
      <c r="K212" s="7">
        <v>4.7462006497405215E-2</v>
      </c>
      <c r="L212" s="8">
        <v>4.4127196979952821E-2</v>
      </c>
    </row>
    <row r="213" spans="1:12" x14ac:dyDescent="0.2">
      <c r="A213" s="6" t="s">
        <v>51</v>
      </c>
      <c r="B213" s="7">
        <v>0.10814023185202935</v>
      </c>
      <c r="C213" s="7">
        <v>0.26509031578028036</v>
      </c>
      <c r="D213" s="7">
        <v>0.2772210669834273</v>
      </c>
      <c r="E213" s="7">
        <v>0.3283506333545167</v>
      </c>
      <c r="F213" s="7">
        <v>0.38000486047051102</v>
      </c>
      <c r="G213" s="7">
        <v>0.42391468296202611</v>
      </c>
      <c r="H213" s="7">
        <v>0.46556680170896558</v>
      </c>
      <c r="I213" s="7">
        <v>0.49361462042960758</v>
      </c>
      <c r="J213" s="7">
        <v>0.55146692110898587</v>
      </c>
      <c r="K213" s="7">
        <v>0.57668446020633102</v>
      </c>
      <c r="L213" s="8">
        <v>0.58427058241670993</v>
      </c>
    </row>
    <row r="214" spans="1:12" x14ac:dyDescent="0.2">
      <c r="A214" s="6"/>
      <c r="B214" s="7" t="s">
        <v>11</v>
      </c>
      <c r="C214" s="7" t="s">
        <v>12</v>
      </c>
      <c r="D214" s="7" t="s">
        <v>13</v>
      </c>
      <c r="E214" s="7" t="s">
        <v>14</v>
      </c>
      <c r="F214" s="7" t="s">
        <v>15</v>
      </c>
      <c r="G214" s="7" t="s">
        <v>16</v>
      </c>
      <c r="H214" s="7" t="s">
        <v>17</v>
      </c>
      <c r="I214" s="7" t="s">
        <v>18</v>
      </c>
      <c r="J214" s="7" t="s">
        <v>19</v>
      </c>
      <c r="K214" s="7" t="s">
        <v>20</v>
      </c>
      <c r="L214" s="8" t="s">
        <v>21</v>
      </c>
    </row>
    <row r="215" spans="1:12" x14ac:dyDescent="0.2">
      <c r="A215" s="6"/>
      <c r="B215" s="7" t="s">
        <v>24</v>
      </c>
      <c r="C215" s="7" t="s">
        <v>24</v>
      </c>
      <c r="D215" s="7" t="s">
        <v>24</v>
      </c>
      <c r="E215" s="7" t="s">
        <v>24</v>
      </c>
      <c r="F215" s="7" t="s">
        <v>24</v>
      </c>
      <c r="G215" s="7" t="s">
        <v>24</v>
      </c>
      <c r="H215" s="7" t="s">
        <v>24</v>
      </c>
      <c r="I215" s="7" t="s">
        <v>24</v>
      </c>
      <c r="J215" s="7" t="s">
        <v>24</v>
      </c>
      <c r="K215" s="7" t="s">
        <v>24</v>
      </c>
      <c r="L215" s="8" t="s">
        <v>24</v>
      </c>
    </row>
    <row r="216" spans="1:12" x14ac:dyDescent="0.2">
      <c r="A216" s="6"/>
      <c r="B216" s="7">
        <v>194217122</v>
      </c>
      <c r="C216" s="7">
        <v>115404120</v>
      </c>
      <c r="D216" s="7">
        <v>126491154</v>
      </c>
      <c r="E216" s="7">
        <v>122533671</v>
      </c>
      <c r="F216" s="7">
        <v>115355115</v>
      </c>
      <c r="G216" s="7">
        <v>80004532</v>
      </c>
      <c r="H216" s="7">
        <v>86225804</v>
      </c>
      <c r="I216" s="7">
        <v>83645677</v>
      </c>
      <c r="J216" s="7">
        <v>74093180</v>
      </c>
      <c r="K216" s="7">
        <v>71058635</v>
      </c>
      <c r="L216" s="8">
        <v>72439788</v>
      </c>
    </row>
    <row r="217" spans="1:12" x14ac:dyDescent="0.2">
      <c r="A217" s="6"/>
      <c r="B217" s="7">
        <v>9009406</v>
      </c>
      <c r="C217" s="7">
        <v>9030044</v>
      </c>
      <c r="D217" s="7">
        <v>6509303</v>
      </c>
      <c r="E217" s="7">
        <v>7558408</v>
      </c>
      <c r="F217" s="7">
        <v>7421380</v>
      </c>
      <c r="G217" s="7">
        <v>4819953</v>
      </c>
      <c r="H217" s="7">
        <v>7226106</v>
      </c>
      <c r="I217" s="7">
        <v>7357702</v>
      </c>
      <c r="J217" s="7">
        <v>7723307</v>
      </c>
      <c r="K217" s="7">
        <v>8083511</v>
      </c>
      <c r="L217" s="8">
        <v>8326370</v>
      </c>
    </row>
    <row r="218" spans="1:12" x14ac:dyDescent="0.2">
      <c r="A218" s="6"/>
      <c r="B218" s="7">
        <v>30472194</v>
      </c>
      <c r="C218" s="7">
        <v>49439825</v>
      </c>
      <c r="D218" s="7">
        <v>47599721</v>
      </c>
      <c r="E218" s="7">
        <v>57110081</v>
      </c>
      <c r="F218" s="7">
        <v>59409446</v>
      </c>
      <c r="G218" s="7">
        <v>57696519</v>
      </c>
      <c r="H218" s="7">
        <v>74362987</v>
      </c>
      <c r="I218" s="7">
        <v>84654013</v>
      </c>
      <c r="J218" s="7">
        <v>88650314</v>
      </c>
      <c r="K218" s="7">
        <v>90200653</v>
      </c>
      <c r="L218" s="8">
        <v>89711569</v>
      </c>
    </row>
    <row r="219" spans="1:12" x14ac:dyDescent="0.2">
      <c r="A219" s="6" t="s">
        <v>47</v>
      </c>
      <c r="B219" s="7">
        <v>-180</v>
      </c>
      <c r="C219" s="7">
        <v>0</v>
      </c>
      <c r="D219" s="7">
        <v>10</v>
      </c>
      <c r="E219" s="7">
        <v>20</v>
      </c>
      <c r="F219" s="7">
        <v>30</v>
      </c>
      <c r="G219" s="7">
        <v>45</v>
      </c>
      <c r="H219" s="7">
        <v>60</v>
      </c>
      <c r="I219" s="7">
        <v>120</v>
      </c>
      <c r="J219" s="7">
        <v>300</v>
      </c>
      <c r="K219" s="7">
        <v>600</v>
      </c>
      <c r="L219" s="8">
        <v>1200</v>
      </c>
    </row>
    <row r="220" spans="1:12" x14ac:dyDescent="0.2">
      <c r="A220" s="6" t="s">
        <v>48</v>
      </c>
      <c r="B220" s="7">
        <v>233698722</v>
      </c>
      <c r="C220" s="7">
        <v>173873989</v>
      </c>
      <c r="D220" s="7">
        <v>180600178</v>
      </c>
      <c r="E220" s="7">
        <v>187202160</v>
      </c>
      <c r="F220" s="7">
        <v>182185941</v>
      </c>
      <c r="G220" s="7">
        <v>142521004</v>
      </c>
      <c r="H220" s="7">
        <v>167814897</v>
      </c>
      <c r="I220" s="7">
        <v>175657392</v>
      </c>
      <c r="J220" s="7">
        <v>170466801</v>
      </c>
      <c r="K220" s="7">
        <v>169342799</v>
      </c>
      <c r="L220" s="8">
        <v>170477727</v>
      </c>
    </row>
    <row r="221" spans="1:12" x14ac:dyDescent="0.2">
      <c r="A221" s="6" t="s">
        <v>49</v>
      </c>
      <c r="B221" s="7">
        <v>0.83105769829584264</v>
      </c>
      <c r="C221" s="7">
        <v>0.66372273773508472</v>
      </c>
      <c r="D221" s="7">
        <v>0.70039329640084846</v>
      </c>
      <c r="E221" s="7">
        <v>0.65455265580268951</v>
      </c>
      <c r="F221" s="7">
        <v>0.63317243013828384</v>
      </c>
      <c r="G221" s="7">
        <v>0.56135257088141199</v>
      </c>
      <c r="H221" s="7">
        <v>0.51381495648744457</v>
      </c>
      <c r="I221" s="7">
        <v>0.47618649034707289</v>
      </c>
      <c r="J221" s="7">
        <v>0.43464873843675872</v>
      </c>
      <c r="K221" s="7">
        <v>0.41961415200182206</v>
      </c>
      <c r="L221" s="8">
        <v>0.42492230084696048</v>
      </c>
    </row>
    <row r="222" spans="1:12" x14ac:dyDescent="0.2">
      <c r="A222" s="6" t="s">
        <v>50</v>
      </c>
      <c r="B222" s="7">
        <v>3.8551370426407383E-2</v>
      </c>
      <c r="C222" s="7">
        <v>5.193441556114526E-2</v>
      </c>
      <c r="D222" s="7">
        <v>3.6042616746479621E-2</v>
      </c>
      <c r="E222" s="7">
        <v>4.0375645238281438E-2</v>
      </c>
      <c r="F222" s="7">
        <v>4.0735195917230516E-2</v>
      </c>
      <c r="G222" s="7">
        <v>3.3819246740641823E-2</v>
      </c>
      <c r="H222" s="7">
        <v>4.3059979353322848E-2</v>
      </c>
      <c r="I222" s="7">
        <v>4.1886663101544853E-2</v>
      </c>
      <c r="J222" s="7">
        <v>4.5306810209924685E-2</v>
      </c>
      <c r="K222" s="7">
        <v>4.7734601339617634E-2</v>
      </c>
      <c r="L222" s="8">
        <v>4.8841394981762043E-2</v>
      </c>
    </row>
    <row r="223" spans="1:12" x14ac:dyDescent="0.2">
      <c r="A223" s="6" t="s">
        <v>51</v>
      </c>
      <c r="B223" s="7">
        <v>0.13039093127775001</v>
      </c>
      <c r="C223" s="7">
        <v>0.28434284670377002</v>
      </c>
      <c r="D223" s="7">
        <v>0.26356408685267185</v>
      </c>
      <c r="E223" s="7">
        <v>0.30507169895902908</v>
      </c>
      <c r="F223" s="7">
        <v>0.32609237394448565</v>
      </c>
      <c r="G223" s="7">
        <v>0.40482818237794621</v>
      </c>
      <c r="H223" s="7">
        <v>0.44312506415923253</v>
      </c>
      <c r="I223" s="7">
        <v>0.48192684655138224</v>
      </c>
      <c r="J223" s="7">
        <v>0.52004445135331656</v>
      </c>
      <c r="K223" s="7">
        <v>0.53265124665856034</v>
      </c>
      <c r="L223" s="8">
        <v>0.52623630417127742</v>
      </c>
    </row>
    <row r="224" spans="1:12" x14ac:dyDescent="0.2">
      <c r="A224" s="6"/>
      <c r="B224" s="7" t="s">
        <v>23</v>
      </c>
      <c r="C224" s="7" t="s">
        <v>25</v>
      </c>
      <c r="D224" s="7" t="s">
        <v>26</v>
      </c>
      <c r="E224" s="7" t="s">
        <v>27</v>
      </c>
      <c r="F224" s="7" t="s">
        <v>28</v>
      </c>
      <c r="G224" s="7" t="s">
        <v>29</v>
      </c>
      <c r="H224" s="7" t="s">
        <v>30</v>
      </c>
      <c r="I224" s="7" t="s">
        <v>31</v>
      </c>
      <c r="J224" s="7" t="s">
        <v>32</v>
      </c>
      <c r="K224" s="7" t="s">
        <v>33</v>
      </c>
      <c r="L224" s="8" t="s">
        <v>34</v>
      </c>
    </row>
    <row r="225" spans="1:12" x14ac:dyDescent="0.2">
      <c r="A225" s="6"/>
      <c r="B225" s="7" t="s">
        <v>24</v>
      </c>
      <c r="C225" s="7" t="s">
        <v>24</v>
      </c>
      <c r="D225" s="7" t="s">
        <v>24</v>
      </c>
      <c r="E225" s="7" t="s">
        <v>24</v>
      </c>
      <c r="F225" s="7" t="s">
        <v>24</v>
      </c>
      <c r="G225" s="7" t="s">
        <v>24</v>
      </c>
      <c r="H225" s="7" t="s">
        <v>24</v>
      </c>
      <c r="I225" s="7" t="s">
        <v>24</v>
      </c>
      <c r="J225" s="7" t="s">
        <v>24</v>
      </c>
      <c r="K225" s="7" t="s">
        <v>24</v>
      </c>
      <c r="L225" s="8" t="s">
        <v>24</v>
      </c>
    </row>
    <row r="226" spans="1:12" x14ac:dyDescent="0.2">
      <c r="A226" s="6"/>
      <c r="B226" s="7">
        <v>146893963</v>
      </c>
      <c r="C226" s="7">
        <v>124005933</v>
      </c>
      <c r="D226" s="7">
        <v>87121570</v>
      </c>
      <c r="E226" s="7">
        <v>109578915</v>
      </c>
      <c r="F226" s="7">
        <v>97622693</v>
      </c>
      <c r="G226" s="7">
        <v>109107611</v>
      </c>
      <c r="H226" s="7">
        <v>88447794</v>
      </c>
      <c r="I226" s="7">
        <v>100935703</v>
      </c>
      <c r="J226" s="7">
        <v>95903705</v>
      </c>
      <c r="K226" s="7">
        <v>119882108</v>
      </c>
      <c r="L226" s="8">
        <v>111233653</v>
      </c>
    </row>
    <row r="227" spans="1:12" x14ac:dyDescent="0.2">
      <c r="A227" s="6"/>
      <c r="B227" s="7">
        <v>6459016</v>
      </c>
      <c r="C227" s="7">
        <v>8738509</v>
      </c>
      <c r="D227" s="7">
        <v>9810154</v>
      </c>
      <c r="E227" s="7">
        <v>10615675</v>
      </c>
      <c r="F227" s="7">
        <v>13017173</v>
      </c>
      <c r="G227" s="7">
        <v>9448371</v>
      </c>
      <c r="H227" s="7">
        <v>7630666</v>
      </c>
      <c r="I227" s="7">
        <v>7172434</v>
      </c>
      <c r="J227" s="7">
        <v>8786663</v>
      </c>
      <c r="K227" s="7">
        <v>15867139</v>
      </c>
      <c r="L227" s="8">
        <v>7389627</v>
      </c>
    </row>
    <row r="228" spans="1:12" x14ac:dyDescent="0.2">
      <c r="A228" s="6"/>
      <c r="B228" s="7">
        <v>29407117</v>
      </c>
      <c r="C228" s="7">
        <v>51450400</v>
      </c>
      <c r="D228" s="7">
        <v>49174231</v>
      </c>
      <c r="E228" s="7">
        <v>58133241</v>
      </c>
      <c r="F228" s="7">
        <v>56505827</v>
      </c>
      <c r="G228" s="7">
        <v>61692904</v>
      </c>
      <c r="H228" s="7">
        <v>61624281</v>
      </c>
      <c r="I228" s="7">
        <v>67578949</v>
      </c>
      <c r="J228" s="7">
        <v>80002203</v>
      </c>
      <c r="K228" s="7">
        <v>93282048</v>
      </c>
      <c r="L228" s="8">
        <v>107137453</v>
      </c>
    </row>
    <row r="229" spans="1:12" x14ac:dyDescent="0.2">
      <c r="A229" s="6" t="s">
        <v>47</v>
      </c>
      <c r="B229" s="7">
        <v>-180</v>
      </c>
      <c r="C229" s="7">
        <v>0</v>
      </c>
      <c r="D229" s="7">
        <v>10</v>
      </c>
      <c r="E229" s="7">
        <v>20</v>
      </c>
      <c r="F229" s="7">
        <v>30</v>
      </c>
      <c r="G229" s="7">
        <v>45</v>
      </c>
      <c r="H229" s="7">
        <v>60</v>
      </c>
      <c r="I229" s="7">
        <v>120</v>
      </c>
      <c r="J229" s="7">
        <v>300</v>
      </c>
      <c r="K229" s="7">
        <v>600</v>
      </c>
      <c r="L229" s="8">
        <v>1200</v>
      </c>
    </row>
    <row r="230" spans="1:12" x14ac:dyDescent="0.2">
      <c r="A230" s="6" t="s">
        <v>48</v>
      </c>
      <c r="B230" s="7">
        <v>182760096</v>
      </c>
      <c r="C230" s="7">
        <v>184194842</v>
      </c>
      <c r="D230" s="7">
        <v>146105955</v>
      </c>
      <c r="E230" s="7">
        <v>178327831</v>
      </c>
      <c r="F230" s="7">
        <v>167145693</v>
      </c>
      <c r="G230" s="7">
        <v>180248886</v>
      </c>
      <c r="H230" s="7">
        <v>157702741</v>
      </c>
      <c r="I230" s="7">
        <v>175687086</v>
      </c>
      <c r="J230" s="7">
        <v>184692571</v>
      </c>
      <c r="K230" s="7">
        <v>229031295</v>
      </c>
      <c r="L230" s="8">
        <v>225760733</v>
      </c>
    </row>
    <row r="231" spans="1:12" x14ac:dyDescent="0.2">
      <c r="A231" s="6" t="s">
        <v>49</v>
      </c>
      <c r="B231" s="7">
        <v>0.80375293193104913</v>
      </c>
      <c r="C231" s="7">
        <v>0.67323238617072678</v>
      </c>
      <c r="D231" s="7">
        <v>0.5962903428542663</v>
      </c>
      <c r="E231" s="7">
        <v>0.61448016490482638</v>
      </c>
      <c r="F231" s="7">
        <v>0.58405748450844019</v>
      </c>
      <c r="G231" s="7">
        <v>0.60531642342577363</v>
      </c>
      <c r="H231" s="7">
        <v>0.56085134246335011</v>
      </c>
      <c r="I231" s="7">
        <v>0.57451976293806817</v>
      </c>
      <c r="J231" s="7">
        <v>0.5192613026108126</v>
      </c>
      <c r="K231" s="7">
        <v>0.523431123244533</v>
      </c>
      <c r="L231" s="8">
        <v>0.49270593482702768</v>
      </c>
    </row>
    <row r="232" spans="1:12" x14ac:dyDescent="0.2">
      <c r="A232" s="6" t="s">
        <v>50</v>
      </c>
      <c r="B232" s="7">
        <v>3.5341500367782691E-2</v>
      </c>
      <c r="C232" s="7">
        <v>4.7441659631272413E-2</v>
      </c>
      <c r="D232" s="7">
        <v>6.7144107849676629E-2</v>
      </c>
      <c r="E232" s="7">
        <v>5.9528986252291714E-2</v>
      </c>
      <c r="F232" s="7">
        <v>7.7879200871780768E-2</v>
      </c>
      <c r="G232" s="7">
        <v>5.2418470980175713E-2</v>
      </c>
      <c r="H232" s="7">
        <v>4.8386387906853186E-2</v>
      </c>
      <c r="I232" s="7">
        <v>4.0825049599832283E-2</v>
      </c>
      <c r="J232" s="7">
        <v>4.757453400765102E-2</v>
      </c>
      <c r="K232" s="7">
        <v>6.9279348920417191E-2</v>
      </c>
      <c r="L232" s="8">
        <v>3.2732118211185997E-2</v>
      </c>
    </row>
    <row r="233" spans="1:12" x14ac:dyDescent="0.2">
      <c r="A233" s="9" t="s">
        <v>51</v>
      </c>
      <c r="B233" s="10">
        <v>0.16090556770116821</v>
      </c>
      <c r="C233" s="10">
        <v>0.27932595419800083</v>
      </c>
      <c r="D233" s="10">
        <v>0.33656554929605709</v>
      </c>
      <c r="E233" s="10">
        <v>0.32599084884288199</v>
      </c>
      <c r="F233" s="10">
        <v>0.33806331461977907</v>
      </c>
      <c r="G233" s="10">
        <v>0.34226510559405066</v>
      </c>
      <c r="H233" s="10">
        <v>0.39076226962979671</v>
      </c>
      <c r="I233" s="10">
        <v>0.38465518746209953</v>
      </c>
      <c r="J233" s="10">
        <v>0.43316416338153635</v>
      </c>
      <c r="K233" s="10">
        <v>0.40728952783504979</v>
      </c>
      <c r="L233" s="11">
        <v>0.47456194696178633</v>
      </c>
    </row>
    <row r="234" spans="1:12" x14ac:dyDescent="0.2">
      <c r="A234" s="3"/>
      <c r="B234" s="4" t="s">
        <v>135</v>
      </c>
      <c r="C234" s="4"/>
      <c r="D234" s="4"/>
      <c r="E234" s="4"/>
      <c r="F234" s="4"/>
      <c r="G234" s="4"/>
      <c r="H234" s="4"/>
      <c r="I234" s="4"/>
      <c r="J234" s="4"/>
      <c r="K234" s="4"/>
      <c r="L234" s="5"/>
    </row>
    <row r="235" spans="1:12" x14ac:dyDescent="0.2">
      <c r="A235" s="6"/>
      <c r="B235" s="7" t="s">
        <v>0</v>
      </c>
      <c r="C235" s="7" t="s">
        <v>1</v>
      </c>
      <c r="D235" s="7" t="s">
        <v>2</v>
      </c>
      <c r="E235" s="7" t="s">
        <v>3</v>
      </c>
      <c r="F235" s="7" t="s">
        <v>4</v>
      </c>
      <c r="G235" s="7" t="s">
        <v>5</v>
      </c>
      <c r="H235" s="7" t="s">
        <v>6</v>
      </c>
      <c r="I235" s="7" t="s">
        <v>7</v>
      </c>
      <c r="J235" s="7" t="s">
        <v>8</v>
      </c>
      <c r="K235" s="7" t="s">
        <v>9</v>
      </c>
      <c r="L235" s="8" t="s">
        <v>10</v>
      </c>
    </row>
    <row r="236" spans="1:12" x14ac:dyDescent="0.2">
      <c r="A236" s="6"/>
      <c r="B236" s="7" t="s">
        <v>24</v>
      </c>
      <c r="C236" s="7" t="s">
        <v>24</v>
      </c>
      <c r="D236" s="7" t="s">
        <v>24</v>
      </c>
      <c r="E236" s="7" t="s">
        <v>24</v>
      </c>
      <c r="F236" s="7" t="s">
        <v>24</v>
      </c>
      <c r="G236" s="7" t="s">
        <v>24</v>
      </c>
      <c r="H236" s="7" t="s">
        <v>24</v>
      </c>
      <c r="I236" s="7" t="s">
        <v>24</v>
      </c>
      <c r="J236" s="7" t="s">
        <v>24</v>
      </c>
      <c r="K236" s="7" t="s">
        <v>24</v>
      </c>
      <c r="L236" s="8" t="s">
        <v>24</v>
      </c>
    </row>
    <row r="237" spans="1:12" x14ac:dyDescent="0.2">
      <c r="A237" s="6"/>
      <c r="B237" s="7">
        <v>91424199</v>
      </c>
      <c r="C237" s="7">
        <v>66414290</v>
      </c>
      <c r="D237" s="7">
        <v>147265088</v>
      </c>
      <c r="E237" s="7">
        <v>135392549</v>
      </c>
      <c r="F237" s="7">
        <v>135147095</v>
      </c>
      <c r="G237" s="7">
        <v>109928800</v>
      </c>
      <c r="H237" s="7">
        <v>85491615</v>
      </c>
      <c r="I237" s="7">
        <v>98800322</v>
      </c>
      <c r="J237" s="7">
        <v>95579451</v>
      </c>
      <c r="K237" s="7">
        <v>84229532</v>
      </c>
      <c r="L237" s="8">
        <v>86788024</v>
      </c>
    </row>
    <row r="238" spans="1:12" x14ac:dyDescent="0.2">
      <c r="A238" s="6"/>
      <c r="B238" s="7">
        <v>3305844</v>
      </c>
      <c r="C238" s="7">
        <v>3620538</v>
      </c>
      <c r="D238" s="7">
        <v>5062936</v>
      </c>
      <c r="E238" s="7">
        <v>4062982</v>
      </c>
      <c r="F238" s="7">
        <v>5325953</v>
      </c>
      <c r="G238" s="7">
        <v>4934978</v>
      </c>
      <c r="H238" s="7">
        <v>4899675</v>
      </c>
      <c r="I238" s="7">
        <v>7082561</v>
      </c>
      <c r="J238" s="7">
        <v>8566007</v>
      </c>
      <c r="K238" s="7">
        <v>9042227</v>
      </c>
      <c r="L238" s="8">
        <v>10984987</v>
      </c>
    </row>
    <row r="239" spans="1:12" x14ac:dyDescent="0.2">
      <c r="A239" s="6"/>
      <c r="B239" s="7">
        <v>19816076</v>
      </c>
      <c r="C239" s="7">
        <v>23462151</v>
      </c>
      <c r="D239" s="7">
        <v>30740463</v>
      </c>
      <c r="E239" s="7">
        <v>35796437</v>
      </c>
      <c r="F239" s="7">
        <v>45246513</v>
      </c>
      <c r="G239" s="7">
        <v>50665039</v>
      </c>
      <c r="H239" s="7">
        <v>51438943</v>
      </c>
      <c r="I239" s="7">
        <v>77468322</v>
      </c>
      <c r="J239" s="7">
        <v>91285711</v>
      </c>
      <c r="K239" s="7">
        <v>87761959</v>
      </c>
      <c r="L239" s="8">
        <v>100241081</v>
      </c>
    </row>
    <row r="240" spans="1:12" x14ac:dyDescent="0.2">
      <c r="A240" s="6" t="s">
        <v>47</v>
      </c>
      <c r="B240" s="7">
        <v>-180</v>
      </c>
      <c r="C240" s="7">
        <v>0</v>
      </c>
      <c r="D240" s="7">
        <v>10</v>
      </c>
      <c r="E240" s="7">
        <v>20</v>
      </c>
      <c r="F240" s="7">
        <v>30</v>
      </c>
      <c r="G240" s="7">
        <v>45</v>
      </c>
      <c r="H240" s="7">
        <v>60</v>
      </c>
      <c r="I240" s="7">
        <v>120</v>
      </c>
      <c r="J240" s="7">
        <v>300</v>
      </c>
      <c r="K240" s="7">
        <v>600</v>
      </c>
      <c r="L240" s="8">
        <v>1200</v>
      </c>
    </row>
    <row r="241" spans="1:12" x14ac:dyDescent="0.2">
      <c r="A241" s="6" t="s">
        <v>48</v>
      </c>
      <c r="B241" s="7">
        <v>114546119</v>
      </c>
      <c r="C241" s="7">
        <v>93496979</v>
      </c>
      <c r="D241" s="7">
        <v>183068487</v>
      </c>
      <c r="E241" s="7">
        <v>175251968</v>
      </c>
      <c r="F241" s="7">
        <v>185719561</v>
      </c>
      <c r="G241" s="7">
        <v>165528817</v>
      </c>
      <c r="H241" s="7">
        <v>141830233</v>
      </c>
      <c r="I241" s="7">
        <v>183351205</v>
      </c>
      <c r="J241" s="7">
        <v>195431169</v>
      </c>
      <c r="K241" s="7">
        <v>181033718</v>
      </c>
      <c r="L241" s="8">
        <v>198014092</v>
      </c>
    </row>
    <row r="242" spans="1:12" x14ac:dyDescent="0.2">
      <c r="A242" s="6" t="s">
        <v>49</v>
      </c>
      <c r="B242" s="7">
        <v>0.79814313918396484</v>
      </c>
      <c r="C242" s="7">
        <v>0.71033621310908879</v>
      </c>
      <c r="D242" s="7">
        <v>0.8044262036207247</v>
      </c>
      <c r="E242" s="7">
        <v>0.77255936435475581</v>
      </c>
      <c r="F242" s="7">
        <v>0.72769445648215803</v>
      </c>
      <c r="G242" s="7">
        <v>0.6641067216713088</v>
      </c>
      <c r="H242" s="7">
        <v>0.60277426886833074</v>
      </c>
      <c r="I242" s="7">
        <v>0.5388583183841088</v>
      </c>
      <c r="J242" s="7">
        <v>0.48906963760729488</v>
      </c>
      <c r="K242" s="7">
        <v>0.46526985652473868</v>
      </c>
      <c r="L242" s="8">
        <v>0.43829215952973688</v>
      </c>
    </row>
    <row r="243" spans="1:12" x14ac:dyDescent="0.2">
      <c r="A243" s="6" t="s">
        <v>50</v>
      </c>
      <c r="B243" s="7">
        <v>2.8860375444060223E-2</v>
      </c>
      <c r="C243" s="7">
        <v>3.8723582715972031E-2</v>
      </c>
      <c r="D243" s="7">
        <v>2.765596680765707E-2</v>
      </c>
      <c r="E243" s="7">
        <v>2.3183659769230095E-2</v>
      </c>
      <c r="F243" s="7">
        <v>2.8677393869135842E-2</v>
      </c>
      <c r="G243" s="7">
        <v>2.9813407051655545E-2</v>
      </c>
      <c r="H243" s="7">
        <v>3.4546054789319845E-2</v>
      </c>
      <c r="I243" s="7">
        <v>3.8628385343854162E-2</v>
      </c>
      <c r="J243" s="7">
        <v>4.3831324572386914E-2</v>
      </c>
      <c r="K243" s="7">
        <v>4.9947750617373943E-2</v>
      </c>
      <c r="L243" s="8">
        <v>5.5475784016422426E-2</v>
      </c>
    </row>
    <row r="244" spans="1:12" x14ac:dyDescent="0.2">
      <c r="A244" s="6" t="s">
        <v>51</v>
      </c>
      <c r="B244" s="7">
        <v>0.17299648537197493</v>
      </c>
      <c r="C244" s="7">
        <v>0.25094020417493917</v>
      </c>
      <c r="D244" s="7">
        <v>0.16791782957161819</v>
      </c>
      <c r="E244" s="7">
        <v>0.20425697587601413</v>
      </c>
      <c r="F244" s="7">
        <v>0.2436281496487061</v>
      </c>
      <c r="G244" s="7">
        <v>0.30607987127703573</v>
      </c>
      <c r="H244" s="7">
        <v>0.36267967634234938</v>
      </c>
      <c r="I244" s="7">
        <v>0.42251329627203704</v>
      </c>
      <c r="J244" s="7">
        <v>0.4670990378203182</v>
      </c>
      <c r="K244" s="7">
        <v>0.48478239285788738</v>
      </c>
      <c r="L244" s="8">
        <v>0.50623205645384062</v>
      </c>
    </row>
    <row r="245" spans="1:12" x14ac:dyDescent="0.2">
      <c r="A245" s="6"/>
      <c r="B245" s="7" t="s">
        <v>11</v>
      </c>
      <c r="C245" s="7" t="s">
        <v>12</v>
      </c>
      <c r="D245" s="7" t="s">
        <v>13</v>
      </c>
      <c r="E245" s="7" t="s">
        <v>14</v>
      </c>
      <c r="F245" s="7" t="s">
        <v>15</v>
      </c>
      <c r="G245" s="7" t="s">
        <v>16</v>
      </c>
      <c r="H245" s="7" t="s">
        <v>17</v>
      </c>
      <c r="I245" s="7" t="s">
        <v>18</v>
      </c>
      <c r="J245" s="7" t="s">
        <v>19</v>
      </c>
      <c r="K245" s="7" t="s">
        <v>20</v>
      </c>
      <c r="L245" s="8" t="s">
        <v>21</v>
      </c>
    </row>
    <row r="246" spans="1:12" x14ac:dyDescent="0.2">
      <c r="A246" s="6"/>
      <c r="B246" s="7" t="s">
        <v>24</v>
      </c>
      <c r="C246" s="7" t="s">
        <v>24</v>
      </c>
      <c r="D246" s="7" t="s">
        <v>24</v>
      </c>
      <c r="E246" s="7" t="s">
        <v>24</v>
      </c>
      <c r="F246" s="7" t="s">
        <v>24</v>
      </c>
      <c r="G246" s="7" t="s">
        <v>24</v>
      </c>
      <c r="H246" s="7" t="s">
        <v>24</v>
      </c>
      <c r="I246" s="7" t="s">
        <v>24</v>
      </c>
      <c r="J246" s="7" t="s">
        <v>24</v>
      </c>
      <c r="K246" s="7" t="s">
        <v>24</v>
      </c>
      <c r="L246" s="8" t="s">
        <v>24</v>
      </c>
    </row>
    <row r="247" spans="1:12" x14ac:dyDescent="0.2">
      <c r="A247" s="6"/>
      <c r="B247" s="7">
        <v>123254513</v>
      </c>
      <c r="C247" s="7">
        <v>119593046</v>
      </c>
      <c r="D247" s="7">
        <v>150470362</v>
      </c>
      <c r="E247" s="7">
        <v>123323740</v>
      </c>
      <c r="F247" s="7">
        <v>121358131</v>
      </c>
      <c r="G247" s="7">
        <v>110221259</v>
      </c>
      <c r="H247" s="7">
        <v>96281978</v>
      </c>
      <c r="I247" s="7">
        <v>88037872</v>
      </c>
      <c r="J247" s="7">
        <v>78369271</v>
      </c>
      <c r="K247" s="7">
        <v>94478974</v>
      </c>
      <c r="L247" s="8">
        <v>95866987</v>
      </c>
    </row>
    <row r="248" spans="1:12" x14ac:dyDescent="0.2">
      <c r="A248" s="6"/>
      <c r="B248" s="7">
        <v>5914677</v>
      </c>
      <c r="C248" s="7">
        <v>6172895</v>
      </c>
      <c r="D248" s="7">
        <v>7530013</v>
      </c>
      <c r="E248" s="7">
        <v>7407053</v>
      </c>
      <c r="F248" s="7">
        <v>9250325</v>
      </c>
      <c r="G248" s="7">
        <v>7606308</v>
      </c>
      <c r="H248" s="7">
        <v>6698128</v>
      </c>
      <c r="I248" s="7">
        <v>7388912</v>
      </c>
      <c r="J248" s="7">
        <v>8498351</v>
      </c>
      <c r="K248" s="7">
        <v>10149592</v>
      </c>
      <c r="L248" s="8">
        <v>12200358</v>
      </c>
    </row>
    <row r="249" spans="1:12" x14ac:dyDescent="0.2">
      <c r="A249" s="6"/>
      <c r="B249" s="7">
        <v>26718644</v>
      </c>
      <c r="C249" s="7">
        <v>33196580</v>
      </c>
      <c r="D249" s="7">
        <v>38367165</v>
      </c>
      <c r="E249" s="7">
        <v>42245297</v>
      </c>
      <c r="F249" s="7">
        <v>56030548</v>
      </c>
      <c r="G249" s="7">
        <v>63099603</v>
      </c>
      <c r="H249" s="7">
        <v>67625537</v>
      </c>
      <c r="I249" s="7">
        <v>81711593</v>
      </c>
      <c r="J249" s="7">
        <v>75887656</v>
      </c>
      <c r="K249" s="7">
        <v>81084117</v>
      </c>
      <c r="L249" s="8">
        <v>83737225</v>
      </c>
    </row>
    <row r="250" spans="1:12" x14ac:dyDescent="0.2">
      <c r="A250" s="6" t="s">
        <v>47</v>
      </c>
      <c r="B250" s="7">
        <v>-180</v>
      </c>
      <c r="C250" s="7">
        <v>0</v>
      </c>
      <c r="D250" s="7">
        <v>10</v>
      </c>
      <c r="E250" s="7">
        <v>20</v>
      </c>
      <c r="F250" s="7">
        <v>30</v>
      </c>
      <c r="G250" s="7">
        <v>45</v>
      </c>
      <c r="H250" s="7">
        <v>60</v>
      </c>
      <c r="I250" s="7">
        <v>120</v>
      </c>
      <c r="J250" s="7">
        <v>300</v>
      </c>
      <c r="K250" s="7">
        <v>600</v>
      </c>
      <c r="L250" s="8">
        <v>1200</v>
      </c>
    </row>
    <row r="251" spans="1:12" x14ac:dyDescent="0.2">
      <c r="A251" s="6" t="s">
        <v>48</v>
      </c>
      <c r="B251" s="7">
        <v>155887834</v>
      </c>
      <c r="C251" s="7">
        <v>158962521</v>
      </c>
      <c r="D251" s="7">
        <v>196367540</v>
      </c>
      <c r="E251" s="7">
        <v>172976090</v>
      </c>
      <c r="F251" s="7">
        <v>186639004</v>
      </c>
      <c r="G251" s="7">
        <v>180927170</v>
      </c>
      <c r="H251" s="7">
        <v>170605643</v>
      </c>
      <c r="I251" s="7">
        <v>177138377</v>
      </c>
      <c r="J251" s="7">
        <v>162755278</v>
      </c>
      <c r="K251" s="7">
        <v>185712683</v>
      </c>
      <c r="L251" s="8">
        <v>191804570</v>
      </c>
    </row>
    <row r="252" spans="1:12" x14ac:dyDescent="0.2">
      <c r="A252" s="6" t="s">
        <v>49</v>
      </c>
      <c r="B252" s="7">
        <v>0.79066152782647559</v>
      </c>
      <c r="C252" s="7">
        <v>0.75233486011460526</v>
      </c>
      <c r="D252" s="7">
        <v>0.76626901778165579</v>
      </c>
      <c r="E252" s="7">
        <v>0.71295252424771538</v>
      </c>
      <c r="F252" s="7">
        <v>0.65022920396639061</v>
      </c>
      <c r="G252" s="7">
        <v>0.60920236026463026</v>
      </c>
      <c r="H252" s="7">
        <v>0.56435400557061288</v>
      </c>
      <c r="I252" s="7">
        <v>0.49700055680198535</v>
      </c>
      <c r="J252" s="7">
        <v>0.48151600343185186</v>
      </c>
      <c r="K252" s="7">
        <v>0.5087373273262118</v>
      </c>
      <c r="L252" s="8">
        <v>0.49981596893129293</v>
      </c>
    </row>
    <row r="253" spans="1:12" x14ac:dyDescent="0.2">
      <c r="A253" s="6" t="s">
        <v>50</v>
      </c>
      <c r="B253" s="7">
        <v>3.7941876849735434E-2</v>
      </c>
      <c r="C253" s="7">
        <v>3.8832392448028677E-2</v>
      </c>
      <c r="D253" s="7">
        <v>3.8346526111189251E-2</v>
      </c>
      <c r="E253" s="7">
        <v>4.2821253503880219E-2</v>
      </c>
      <c r="F253" s="7">
        <v>4.9562657331797592E-2</v>
      </c>
      <c r="G253" s="7">
        <v>4.204071726761658E-2</v>
      </c>
      <c r="H253" s="7">
        <v>3.9260881892400241E-2</v>
      </c>
      <c r="I253" s="7">
        <v>4.1712654960138873E-2</v>
      </c>
      <c r="J253" s="7">
        <v>5.221551709063469E-2</v>
      </c>
      <c r="K253" s="7">
        <v>5.4652120878572415E-2</v>
      </c>
      <c r="L253" s="8">
        <v>6.3608275861206015E-2</v>
      </c>
    </row>
    <row r="254" spans="1:12" x14ac:dyDescent="0.2">
      <c r="A254" s="6" t="s">
        <v>51</v>
      </c>
      <c r="B254" s="7">
        <v>0.17139659532378904</v>
      </c>
      <c r="C254" s="7">
        <v>0.20883274743736607</v>
      </c>
      <c r="D254" s="7">
        <v>0.19538445610715499</v>
      </c>
      <c r="E254" s="7">
        <v>0.2442262222484044</v>
      </c>
      <c r="F254" s="7">
        <v>0.30020813870181173</v>
      </c>
      <c r="G254" s="7">
        <v>0.34875692246775319</v>
      </c>
      <c r="H254" s="7">
        <v>0.39638511253698683</v>
      </c>
      <c r="I254" s="7">
        <v>0.46128678823787572</v>
      </c>
      <c r="J254" s="7">
        <v>0.46626847947751349</v>
      </c>
      <c r="K254" s="7">
        <v>0.43661055179521585</v>
      </c>
      <c r="L254" s="8">
        <v>0.43657575520750103</v>
      </c>
    </row>
    <row r="255" spans="1:12" x14ac:dyDescent="0.2">
      <c r="A255" s="6"/>
      <c r="B255" s="7" t="s">
        <v>22</v>
      </c>
      <c r="C255" s="7" t="s">
        <v>23</v>
      </c>
      <c r="D255" s="7" t="s">
        <v>25</v>
      </c>
      <c r="E255" s="7" t="s">
        <v>26</v>
      </c>
      <c r="F255" s="7" t="s">
        <v>27</v>
      </c>
      <c r="G255" s="7" t="s">
        <v>28</v>
      </c>
      <c r="H255" s="7" t="s">
        <v>29</v>
      </c>
      <c r="I255" s="7" t="s">
        <v>30</v>
      </c>
      <c r="J255" s="7" t="s">
        <v>31</v>
      </c>
      <c r="K255" s="7" t="s">
        <v>32</v>
      </c>
      <c r="L255" s="8" t="s">
        <v>33</v>
      </c>
    </row>
    <row r="256" spans="1:12" x14ac:dyDescent="0.2">
      <c r="A256" s="6"/>
      <c r="B256" s="7" t="s">
        <v>24</v>
      </c>
      <c r="C256" s="7" t="s">
        <v>24</v>
      </c>
      <c r="D256" s="7" t="s">
        <v>24</v>
      </c>
      <c r="E256" s="7" t="s">
        <v>24</v>
      </c>
      <c r="F256" s="7" t="s">
        <v>24</v>
      </c>
      <c r="G256" s="7" t="s">
        <v>24</v>
      </c>
      <c r="H256" s="7" t="s">
        <v>24</v>
      </c>
      <c r="I256" s="7" t="s">
        <v>24</v>
      </c>
      <c r="J256" s="7" t="s">
        <v>24</v>
      </c>
      <c r="K256" s="7" t="s">
        <v>24</v>
      </c>
      <c r="L256" s="8" t="s">
        <v>24</v>
      </c>
    </row>
    <row r="257" spans="1:12" x14ac:dyDescent="0.2">
      <c r="A257" s="6"/>
      <c r="B257" s="7">
        <v>103068506</v>
      </c>
      <c r="C257" s="7">
        <v>120366719</v>
      </c>
      <c r="D257" s="7">
        <v>121215966</v>
      </c>
      <c r="E257" s="7">
        <v>119577584</v>
      </c>
      <c r="F257" s="7">
        <v>105411144</v>
      </c>
      <c r="G257" s="7">
        <v>99933102</v>
      </c>
      <c r="H257" s="7">
        <v>89208364</v>
      </c>
      <c r="I257" s="7">
        <v>86178612</v>
      </c>
      <c r="J257" s="7">
        <v>74809556</v>
      </c>
      <c r="K257" s="7">
        <v>75249613</v>
      </c>
      <c r="L257" s="8">
        <v>72181146</v>
      </c>
    </row>
    <row r="258" spans="1:12" x14ac:dyDescent="0.2">
      <c r="A258" s="6"/>
      <c r="B258" s="7">
        <v>6254495</v>
      </c>
      <c r="C258" s="7">
        <v>6737349</v>
      </c>
      <c r="D258" s="7">
        <v>5861760</v>
      </c>
      <c r="E258" s="7">
        <v>5798971</v>
      </c>
      <c r="F258" s="7">
        <v>4886609</v>
      </c>
      <c r="G258" s="7">
        <v>4853578</v>
      </c>
      <c r="H258" s="7">
        <v>5394987</v>
      </c>
      <c r="I258" s="7">
        <v>6130877</v>
      </c>
      <c r="J258" s="7">
        <v>5766743</v>
      </c>
      <c r="K258" s="7">
        <v>7313859</v>
      </c>
      <c r="L258" s="8">
        <v>8145019</v>
      </c>
    </row>
    <row r="259" spans="1:12" x14ac:dyDescent="0.2">
      <c r="A259" s="6"/>
      <c r="B259" s="7">
        <v>25061669</v>
      </c>
      <c r="C259" s="7">
        <v>31604536</v>
      </c>
      <c r="D259" s="7">
        <v>30781854</v>
      </c>
      <c r="E259" s="7">
        <v>31828679</v>
      </c>
      <c r="F259" s="7">
        <v>32974244</v>
      </c>
      <c r="G259" s="7">
        <v>44788860</v>
      </c>
      <c r="H259" s="7">
        <v>50529145</v>
      </c>
      <c r="I259" s="7">
        <v>63110213</v>
      </c>
      <c r="J259" s="7">
        <v>69017673</v>
      </c>
      <c r="K259" s="7">
        <v>70467481</v>
      </c>
      <c r="L259" s="8">
        <v>71560256</v>
      </c>
    </row>
    <row r="260" spans="1:12" x14ac:dyDescent="0.2">
      <c r="A260" s="6" t="s">
        <v>47</v>
      </c>
      <c r="B260" s="7">
        <v>-180</v>
      </c>
      <c r="C260" s="7">
        <v>0</v>
      </c>
      <c r="D260" s="7">
        <v>10</v>
      </c>
      <c r="E260" s="7">
        <v>20</v>
      </c>
      <c r="F260" s="7">
        <v>30</v>
      </c>
      <c r="G260" s="7">
        <v>45</v>
      </c>
      <c r="H260" s="7">
        <v>60</v>
      </c>
      <c r="I260" s="7">
        <v>120</v>
      </c>
      <c r="J260" s="7">
        <v>300</v>
      </c>
      <c r="K260" s="7">
        <v>600</v>
      </c>
      <c r="L260" s="8">
        <v>1200</v>
      </c>
    </row>
    <row r="261" spans="1:12" x14ac:dyDescent="0.2">
      <c r="A261" s="6" t="s">
        <v>48</v>
      </c>
      <c r="B261" s="7">
        <v>134384670</v>
      </c>
      <c r="C261" s="7">
        <v>158708604</v>
      </c>
      <c r="D261" s="7">
        <v>157859580</v>
      </c>
      <c r="E261" s="7">
        <v>157205234</v>
      </c>
      <c r="F261" s="7">
        <v>143271997</v>
      </c>
      <c r="G261" s="7">
        <v>149575540</v>
      </c>
      <c r="H261" s="7">
        <v>145132496</v>
      </c>
      <c r="I261" s="7">
        <v>155419702</v>
      </c>
      <c r="J261" s="7">
        <v>149593972</v>
      </c>
      <c r="K261" s="7">
        <v>153030953</v>
      </c>
      <c r="L261" s="8">
        <v>151886421</v>
      </c>
    </row>
    <row r="262" spans="1:12" x14ac:dyDescent="0.2">
      <c r="A262" s="6" t="s">
        <v>49</v>
      </c>
      <c r="B262" s="7">
        <v>0.76696624696849725</v>
      </c>
      <c r="C262" s="7">
        <v>0.75841331828487379</v>
      </c>
      <c r="D262" s="7">
        <v>0.7678720924000938</v>
      </c>
      <c r="E262" s="7">
        <v>0.76064632809871968</v>
      </c>
      <c r="F262" s="7">
        <v>0.73574143033687178</v>
      </c>
      <c r="G262" s="7">
        <v>0.66811125669344062</v>
      </c>
      <c r="H262" s="7">
        <v>0.61466843373244262</v>
      </c>
      <c r="I262" s="7">
        <v>0.55448962320105333</v>
      </c>
      <c r="J262" s="7">
        <v>0.50008402744998304</v>
      </c>
      <c r="K262" s="7">
        <v>0.49172805582671891</v>
      </c>
      <c r="L262" s="8">
        <v>0.47523106756199096</v>
      </c>
    </row>
    <row r="263" spans="1:12" x14ac:dyDescent="0.2">
      <c r="A263" s="6" t="s">
        <v>50</v>
      </c>
      <c r="B263" s="7">
        <v>4.6541729797007353E-2</v>
      </c>
      <c r="C263" s="7">
        <v>4.2451063333655184E-2</v>
      </c>
      <c r="D263" s="7">
        <v>3.7132747977664707E-2</v>
      </c>
      <c r="E263" s="7">
        <v>3.6887900309985865E-2</v>
      </c>
      <c r="F263" s="7">
        <v>3.4107216359942273E-2</v>
      </c>
      <c r="G263" s="7">
        <v>3.2449008708242001E-2</v>
      </c>
      <c r="H263" s="7">
        <v>3.7172839637513021E-2</v>
      </c>
      <c r="I263" s="7">
        <v>3.9447231728703222E-2</v>
      </c>
      <c r="J263" s="7">
        <v>3.8549300636258256E-2</v>
      </c>
      <c r="K263" s="7">
        <v>4.7793331065513263E-2</v>
      </c>
      <c r="L263" s="8">
        <v>5.3625722078210009E-2</v>
      </c>
    </row>
    <row r="264" spans="1:12" x14ac:dyDescent="0.2">
      <c r="A264" s="9" t="s">
        <v>51</v>
      </c>
      <c r="B264" s="10">
        <v>0.18649202323449543</v>
      </c>
      <c r="C264" s="10">
        <v>0.19913561838147098</v>
      </c>
      <c r="D264" s="10">
        <v>0.19499515962224148</v>
      </c>
      <c r="E264" s="10">
        <v>0.20246577159129447</v>
      </c>
      <c r="F264" s="10">
        <v>0.23015135330318598</v>
      </c>
      <c r="G264" s="10">
        <v>0.29943973459831735</v>
      </c>
      <c r="H264" s="10">
        <v>0.34815872663004432</v>
      </c>
      <c r="I264" s="10">
        <v>0.40606314507024344</v>
      </c>
      <c r="J264" s="10">
        <v>0.46136667191375869</v>
      </c>
      <c r="K264" s="10">
        <v>0.46047861310776783</v>
      </c>
      <c r="L264" s="11">
        <v>0.47114321035979906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85F5E-2162-EF42-A44F-76968ABF44E0}">
  <dimension ref="A1:Q274"/>
  <sheetViews>
    <sheetView tabSelected="1" workbookViewId="0">
      <selection activeCell="O16" sqref="O16"/>
    </sheetView>
  </sheetViews>
  <sheetFormatPr baseColWidth="10" defaultRowHeight="15" x14ac:dyDescent="0.2"/>
  <sheetData>
    <row r="1" spans="1:17" x14ac:dyDescent="0.2">
      <c r="A1" t="s">
        <v>89</v>
      </c>
      <c r="P1" s="17" t="s">
        <v>148</v>
      </c>
      <c r="Q1" s="17"/>
    </row>
    <row r="2" spans="1:17" x14ac:dyDescent="0.2">
      <c r="A2" t="s">
        <v>47</v>
      </c>
      <c r="B2" t="s">
        <v>52</v>
      </c>
      <c r="C2" t="s">
        <v>55</v>
      </c>
      <c r="D2" t="s">
        <v>56</v>
      </c>
      <c r="E2" t="s">
        <v>47</v>
      </c>
      <c r="F2" t="s">
        <v>114</v>
      </c>
      <c r="G2" t="s">
        <v>102</v>
      </c>
      <c r="H2" t="s">
        <v>47</v>
      </c>
      <c r="I2" t="s">
        <v>61</v>
      </c>
      <c r="J2" t="s">
        <v>64</v>
      </c>
      <c r="K2" t="s">
        <v>67</v>
      </c>
      <c r="L2" t="s">
        <v>47</v>
      </c>
      <c r="M2" t="s">
        <v>101</v>
      </c>
      <c r="N2" t="s">
        <v>102</v>
      </c>
      <c r="P2" s="17" t="s">
        <v>149</v>
      </c>
      <c r="Q2" s="17" t="s">
        <v>150</v>
      </c>
    </row>
    <row r="3" spans="1:17" x14ac:dyDescent="0.2">
      <c r="A3">
        <v>0</v>
      </c>
      <c r="B3">
        <v>0.79991695421571041</v>
      </c>
      <c r="C3">
        <v>0.77580632021275453</v>
      </c>
      <c r="D3">
        <v>0.78372347313472412</v>
      </c>
      <c r="E3">
        <v>0</v>
      </c>
      <c r="F3">
        <f>AVERAGE(B3:D3)</f>
        <v>0.78648224918772958</v>
      </c>
      <c r="G3">
        <f>STDEV(B3:D3)</f>
        <v>1.228978445657615E-2</v>
      </c>
      <c r="H3">
        <v>0</v>
      </c>
      <c r="I3">
        <v>0.81111769281092372</v>
      </c>
      <c r="J3">
        <v>0.81918712316315312</v>
      </c>
      <c r="K3">
        <v>0.88261389679539393</v>
      </c>
      <c r="L3">
        <v>0</v>
      </c>
      <c r="M3">
        <v>0.837639570923157</v>
      </c>
      <c r="N3">
        <v>3.9157329036835435E-2</v>
      </c>
      <c r="P3" t="s">
        <v>151</v>
      </c>
      <c r="Q3" t="s">
        <v>152</v>
      </c>
    </row>
    <row r="4" spans="1:17" x14ac:dyDescent="0.2">
      <c r="A4">
        <v>10</v>
      </c>
      <c r="B4">
        <v>0.8315138809245558</v>
      </c>
      <c r="C4">
        <v>0.85075068888530958</v>
      </c>
      <c r="D4">
        <v>0.8418052099051202</v>
      </c>
      <c r="E4">
        <v>10</v>
      </c>
      <c r="F4">
        <f t="shared" ref="F4:F13" si="0">AVERAGE(B4:D4)</f>
        <v>0.84135659323832857</v>
      </c>
      <c r="G4">
        <f t="shared" ref="G4:G13" si="1">STDEV(B4:D4)</f>
        <v>9.6262473381387003E-3</v>
      </c>
      <c r="H4">
        <v>30</v>
      </c>
      <c r="I4">
        <v>0.77207711062342277</v>
      </c>
      <c r="J4">
        <v>0.8277478176088312</v>
      </c>
      <c r="K4">
        <v>0.90162033335653935</v>
      </c>
      <c r="L4">
        <v>30</v>
      </c>
      <c r="M4">
        <v>0.83381508719626451</v>
      </c>
      <c r="N4">
        <v>6.4984386272437841E-2</v>
      </c>
      <c r="P4" t="s">
        <v>153</v>
      </c>
      <c r="Q4" t="s">
        <v>154</v>
      </c>
    </row>
    <row r="5" spans="1:17" x14ac:dyDescent="0.2">
      <c r="A5">
        <v>20</v>
      </c>
      <c r="B5">
        <v>0.70341070312793119</v>
      </c>
      <c r="C5">
        <v>0.73145275117733055</v>
      </c>
      <c r="D5">
        <v>0.7158604244667176</v>
      </c>
      <c r="E5">
        <v>20</v>
      </c>
      <c r="F5">
        <f t="shared" si="0"/>
        <v>0.71690795959065978</v>
      </c>
      <c r="G5">
        <f t="shared" si="1"/>
        <v>1.4050342062673245E-2</v>
      </c>
      <c r="H5">
        <v>60</v>
      </c>
      <c r="I5">
        <v>0.77803316218005625</v>
      </c>
      <c r="J5">
        <v>0.79926707682297893</v>
      </c>
      <c r="K5">
        <v>0.85111809170576158</v>
      </c>
      <c r="L5">
        <v>60</v>
      </c>
      <c r="M5">
        <v>0.80947277690293229</v>
      </c>
      <c r="N5">
        <v>3.7596129674951892E-2</v>
      </c>
      <c r="P5" t="s">
        <v>176</v>
      </c>
      <c r="Q5" t="s">
        <v>177</v>
      </c>
    </row>
    <row r="6" spans="1:17" x14ac:dyDescent="0.2">
      <c r="A6">
        <v>30</v>
      </c>
      <c r="B6">
        <v>0.63253892951875101</v>
      </c>
      <c r="C6">
        <v>0.66374245541356258</v>
      </c>
      <c r="D6">
        <v>0.63109173119570272</v>
      </c>
      <c r="E6">
        <v>30</v>
      </c>
      <c r="F6">
        <f t="shared" si="0"/>
        <v>0.64245770537600544</v>
      </c>
      <c r="G6">
        <f t="shared" si="1"/>
        <v>1.8447331348125266E-2</v>
      </c>
      <c r="H6">
        <v>120</v>
      </c>
      <c r="I6">
        <v>0.7276988387862422</v>
      </c>
      <c r="J6">
        <v>0.74827594167412603</v>
      </c>
      <c r="K6">
        <v>0.76709595245923279</v>
      </c>
      <c r="L6">
        <v>120</v>
      </c>
      <c r="M6">
        <v>0.74769024430653364</v>
      </c>
      <c r="N6">
        <v>1.9705086208779678E-2</v>
      </c>
      <c r="P6" t="s">
        <v>155</v>
      </c>
      <c r="Q6" t="s">
        <v>88</v>
      </c>
    </row>
    <row r="7" spans="1:17" x14ac:dyDescent="0.2">
      <c r="A7">
        <v>45</v>
      </c>
      <c r="B7">
        <v>0.53031378402965346</v>
      </c>
      <c r="C7">
        <v>0.57904947924712891</v>
      </c>
      <c r="D7">
        <v>0.56034198136374203</v>
      </c>
      <c r="E7">
        <v>45</v>
      </c>
      <c r="F7">
        <f t="shared" si="0"/>
        <v>0.55656841488017472</v>
      </c>
      <c r="G7">
        <f t="shared" si="1"/>
        <v>2.4586009234666195E-2</v>
      </c>
      <c r="H7">
        <v>180</v>
      </c>
      <c r="I7">
        <v>0.68663889580609705</v>
      </c>
      <c r="J7">
        <v>0.69529770457701512</v>
      </c>
      <c r="K7">
        <v>0.69417173632751017</v>
      </c>
      <c r="L7">
        <v>180</v>
      </c>
      <c r="M7">
        <v>0.69203611223687422</v>
      </c>
      <c r="N7">
        <v>4.707909305117372E-3</v>
      </c>
      <c r="P7" t="s">
        <v>156</v>
      </c>
      <c r="Q7" t="s">
        <v>157</v>
      </c>
    </row>
    <row r="8" spans="1:17" x14ac:dyDescent="0.2">
      <c r="A8">
        <v>60</v>
      </c>
      <c r="B8">
        <v>0.47503358816734176</v>
      </c>
      <c r="C8">
        <v>0.52326238069402364</v>
      </c>
      <c r="D8">
        <v>0.51663119339944352</v>
      </c>
      <c r="E8">
        <v>60</v>
      </c>
      <c r="F8">
        <f t="shared" si="0"/>
        <v>0.50497572075360297</v>
      </c>
      <c r="G8">
        <f t="shared" si="1"/>
        <v>2.6141760443663401E-2</v>
      </c>
      <c r="H8">
        <v>300</v>
      </c>
      <c r="I8">
        <v>0.61197866391496358</v>
      </c>
      <c r="J8">
        <v>0.60169130032845997</v>
      </c>
      <c r="K8">
        <v>0.56639481188255969</v>
      </c>
      <c r="L8">
        <v>300</v>
      </c>
      <c r="M8">
        <v>0.59335492537532775</v>
      </c>
      <c r="N8">
        <v>2.3908016480825647E-2</v>
      </c>
      <c r="P8" t="s">
        <v>102</v>
      </c>
      <c r="Q8" t="s">
        <v>158</v>
      </c>
    </row>
    <row r="9" spans="1:17" x14ac:dyDescent="0.2">
      <c r="A9">
        <v>120</v>
      </c>
      <c r="B9">
        <v>0.35526691566155655</v>
      </c>
      <c r="C9">
        <v>0.39766230396260943</v>
      </c>
      <c r="D9">
        <v>0.39898651033668248</v>
      </c>
      <c r="E9">
        <v>120</v>
      </c>
      <c r="F9">
        <f t="shared" si="0"/>
        <v>0.38397190998694947</v>
      </c>
      <c r="G9">
        <f t="shared" si="1"/>
        <v>2.4868069990369467E-2</v>
      </c>
      <c r="H9">
        <v>420</v>
      </c>
      <c r="I9">
        <v>0.538757428820271</v>
      </c>
      <c r="J9">
        <v>0.54054657259311967</v>
      </c>
      <c r="K9">
        <v>0.49281258590429466</v>
      </c>
      <c r="L9">
        <v>420</v>
      </c>
      <c r="M9">
        <v>0.52403886243922848</v>
      </c>
      <c r="N9">
        <v>2.7057540881186854E-2</v>
      </c>
      <c r="P9" t="s">
        <v>159</v>
      </c>
      <c r="Q9" t="s">
        <v>160</v>
      </c>
    </row>
    <row r="10" spans="1:17" x14ac:dyDescent="0.2">
      <c r="A10">
        <v>300</v>
      </c>
      <c r="B10">
        <v>0.34145737099871204</v>
      </c>
      <c r="C10">
        <v>0.33252186357653746</v>
      </c>
      <c r="D10">
        <v>0.32872200020599457</v>
      </c>
      <c r="E10">
        <v>300</v>
      </c>
      <c r="F10">
        <f t="shared" si="0"/>
        <v>0.33423374492708136</v>
      </c>
      <c r="G10">
        <f t="shared" si="1"/>
        <v>6.5379905648261152E-3</v>
      </c>
      <c r="H10">
        <v>600</v>
      </c>
      <c r="I10">
        <v>0.48437928622131837</v>
      </c>
      <c r="J10">
        <v>0.47485215464199565</v>
      </c>
      <c r="K10">
        <v>0.39561720113059168</v>
      </c>
      <c r="L10">
        <v>600</v>
      </c>
      <c r="M10">
        <v>0.45161621399796853</v>
      </c>
      <c r="N10">
        <v>4.8729956296131784E-2</v>
      </c>
      <c r="P10" t="s">
        <v>161</v>
      </c>
      <c r="Q10" t="s">
        <v>120</v>
      </c>
    </row>
    <row r="11" spans="1:17" x14ac:dyDescent="0.2">
      <c r="A11">
        <v>600</v>
      </c>
      <c r="B11">
        <v>0.30520781875109426</v>
      </c>
      <c r="C11">
        <v>0.29634555280602093</v>
      </c>
      <c r="D11">
        <v>0.33090518667056101</v>
      </c>
      <c r="E11">
        <v>600</v>
      </c>
      <c r="F11">
        <f t="shared" si="0"/>
        <v>0.31081951940922542</v>
      </c>
      <c r="G11">
        <f t="shared" si="1"/>
        <v>1.7950221765207209E-2</v>
      </c>
      <c r="H11">
        <v>900</v>
      </c>
      <c r="I11">
        <v>0.4163681841157259</v>
      </c>
      <c r="J11">
        <v>0.41217907843346807</v>
      </c>
      <c r="K11">
        <v>0.31737178735221871</v>
      </c>
      <c r="L11">
        <v>900</v>
      </c>
      <c r="M11">
        <v>0.38197301663380423</v>
      </c>
      <c r="N11">
        <v>5.5985500534721303E-2</v>
      </c>
      <c r="P11" t="s">
        <v>166</v>
      </c>
      <c r="Q11" t="s">
        <v>162</v>
      </c>
    </row>
    <row r="12" spans="1:17" x14ac:dyDescent="0.2">
      <c r="A12">
        <v>1200</v>
      </c>
      <c r="B12">
        <v>0.32148958390174692</v>
      </c>
      <c r="C12">
        <v>0.37924699602536677</v>
      </c>
      <c r="D12">
        <v>0.34549384038804348</v>
      </c>
      <c r="E12">
        <v>1200</v>
      </c>
      <c r="F12">
        <f t="shared" si="0"/>
        <v>0.34874347343838569</v>
      </c>
      <c r="G12">
        <f t="shared" si="1"/>
        <v>2.901550878454184E-2</v>
      </c>
      <c r="H12">
        <v>1200</v>
      </c>
      <c r="I12">
        <v>0.37643173534853547</v>
      </c>
      <c r="J12">
        <v>0.37423115379686406</v>
      </c>
      <c r="K12">
        <v>0.25529261201374842</v>
      </c>
      <c r="L12">
        <v>1200</v>
      </c>
      <c r="M12">
        <v>0.33531850038638261</v>
      </c>
      <c r="N12">
        <v>6.9313185954502116E-2</v>
      </c>
      <c r="P12" t="s">
        <v>47</v>
      </c>
      <c r="Q12" t="s">
        <v>163</v>
      </c>
    </row>
    <row r="13" spans="1:17" x14ac:dyDescent="0.2">
      <c r="A13">
        <v>1800</v>
      </c>
      <c r="B13">
        <v>0.30602171340968654</v>
      </c>
      <c r="C13">
        <v>0.34728454253624236</v>
      </c>
      <c r="D13">
        <v>0.30249816297316201</v>
      </c>
      <c r="E13">
        <v>1800</v>
      </c>
      <c r="F13">
        <f t="shared" si="0"/>
        <v>0.31860147297303026</v>
      </c>
      <c r="G13">
        <f t="shared" si="1"/>
        <v>2.4902664748892425E-2</v>
      </c>
      <c r="H13">
        <v>1800</v>
      </c>
      <c r="I13">
        <v>0.32898660438609501</v>
      </c>
      <c r="J13">
        <v>0.32284373771387492</v>
      </c>
      <c r="K13">
        <v>0.19889805202917016</v>
      </c>
      <c r="L13">
        <v>1800</v>
      </c>
      <c r="M13">
        <v>0.28357613137638005</v>
      </c>
      <c r="N13">
        <v>7.3397660345459456E-2</v>
      </c>
    </row>
    <row r="14" spans="1:17" x14ac:dyDescent="0.2">
      <c r="A14" t="s">
        <v>90</v>
      </c>
    </row>
    <row r="15" spans="1:17" x14ac:dyDescent="0.2">
      <c r="A15" t="s">
        <v>47</v>
      </c>
      <c r="B15" t="s">
        <v>53</v>
      </c>
      <c r="C15" t="s">
        <v>57</v>
      </c>
      <c r="D15" t="s">
        <v>59</v>
      </c>
      <c r="E15" t="s">
        <v>47</v>
      </c>
      <c r="F15" t="s">
        <v>115</v>
      </c>
      <c r="G15" t="s">
        <v>102</v>
      </c>
      <c r="H15" t="s">
        <v>47</v>
      </c>
      <c r="I15" t="s">
        <v>62</v>
      </c>
      <c r="J15" t="s">
        <v>65</v>
      </c>
      <c r="K15" t="s">
        <v>68</v>
      </c>
      <c r="L15" t="s">
        <v>47</v>
      </c>
      <c r="M15" t="s">
        <v>103</v>
      </c>
      <c r="N15" t="s">
        <v>102</v>
      </c>
    </row>
    <row r="16" spans="1:17" x14ac:dyDescent="0.2">
      <c r="A16">
        <v>0</v>
      </c>
      <c r="B16">
        <v>4.269643420544636E-2</v>
      </c>
      <c r="C16">
        <v>4.4658055352918662E-2</v>
      </c>
      <c r="D16">
        <v>5.6435493823647064E-2</v>
      </c>
      <c r="E16">
        <v>0</v>
      </c>
      <c r="F16">
        <f>AVERAGE(B16:D16)</f>
        <v>4.79299944606707E-2</v>
      </c>
      <c r="G16">
        <f>STDEV(B16:D16)</f>
        <v>7.4309911143632147E-3</v>
      </c>
      <c r="H16">
        <v>0</v>
      </c>
      <c r="I16">
        <v>3.334422281391574E-2</v>
      </c>
      <c r="J16">
        <v>6.0727935339014293E-2</v>
      </c>
      <c r="K16">
        <v>2.7373701075612388E-2</v>
      </c>
      <c r="L16">
        <v>0</v>
      </c>
      <c r="M16">
        <v>4.0481953076180806E-2</v>
      </c>
      <c r="N16">
        <v>1.7785854795233039E-2</v>
      </c>
    </row>
    <row r="17" spans="1:14" x14ac:dyDescent="0.2">
      <c r="A17">
        <v>10</v>
      </c>
      <c r="B17">
        <v>4.6555094162228958E-2</v>
      </c>
      <c r="C17">
        <v>3.9764537829327706E-2</v>
      </c>
      <c r="D17">
        <v>4.9866344262882736E-2</v>
      </c>
      <c r="E17">
        <v>10</v>
      </c>
      <c r="F17">
        <f t="shared" ref="F17:F26" si="2">AVERAGE(B17:D17)</f>
        <v>4.5395325418146469E-2</v>
      </c>
      <c r="G17">
        <f t="shared" ref="G17:G26" si="3">STDEV(B17:D17)</f>
        <v>5.1497981475069933E-3</v>
      </c>
      <c r="H17">
        <v>30</v>
      </c>
      <c r="I17">
        <v>4.1058680105512606E-2</v>
      </c>
      <c r="J17">
        <v>6.032614948512155E-2</v>
      </c>
      <c r="K17">
        <v>2.3190632707564711E-2</v>
      </c>
      <c r="L17">
        <v>30</v>
      </c>
      <c r="M17">
        <v>4.1525154099399629E-2</v>
      </c>
      <c r="N17">
        <v>1.8572152542833596E-2</v>
      </c>
    </row>
    <row r="18" spans="1:14" x14ac:dyDescent="0.2">
      <c r="A18">
        <v>20</v>
      </c>
      <c r="B18">
        <v>5.3351747757699963E-2</v>
      </c>
      <c r="C18">
        <v>4.3469245055580003E-2</v>
      </c>
      <c r="D18">
        <v>4.7103125652518167E-2</v>
      </c>
      <c r="E18">
        <v>20</v>
      </c>
      <c r="F18">
        <f t="shared" si="2"/>
        <v>4.7974706155266049E-2</v>
      </c>
      <c r="G18">
        <f t="shared" si="3"/>
        <v>4.9985702299687419E-3</v>
      </c>
      <c r="H18">
        <v>60</v>
      </c>
      <c r="I18">
        <v>5.9792683973842312E-2</v>
      </c>
      <c r="J18">
        <v>6.0630727302362714E-2</v>
      </c>
      <c r="K18">
        <v>2.9296856651984202E-2</v>
      </c>
      <c r="L18">
        <v>60</v>
      </c>
      <c r="M18">
        <v>4.9906755976063082E-2</v>
      </c>
      <c r="N18">
        <v>1.7853614249406739E-2</v>
      </c>
    </row>
    <row r="19" spans="1:14" x14ac:dyDescent="0.2">
      <c r="A19">
        <v>30</v>
      </c>
      <c r="B19">
        <v>5.0625753077028796E-2</v>
      </c>
      <c r="C19">
        <v>4.4731732516917512E-2</v>
      </c>
      <c r="D19">
        <v>5.2699351581614533E-2</v>
      </c>
      <c r="E19">
        <v>30</v>
      </c>
      <c r="F19">
        <f t="shared" si="2"/>
        <v>4.9352279058520278E-2</v>
      </c>
      <c r="G19">
        <f t="shared" si="3"/>
        <v>4.1336473539590945E-3</v>
      </c>
      <c r="H19">
        <v>120</v>
      </c>
      <c r="I19">
        <v>5.8258982094727872E-2</v>
      </c>
      <c r="J19">
        <v>5.8208340890531646E-2</v>
      </c>
      <c r="K19">
        <v>4.3774131786052078E-2</v>
      </c>
      <c r="L19">
        <v>120</v>
      </c>
      <c r="M19">
        <v>5.3413818257103868E-2</v>
      </c>
      <c r="N19">
        <v>8.3482517677669395E-3</v>
      </c>
    </row>
    <row r="20" spans="1:14" x14ac:dyDescent="0.2">
      <c r="A20">
        <v>45</v>
      </c>
      <c r="B20">
        <v>3.3209135428191712E-2</v>
      </c>
      <c r="C20">
        <v>3.8754473990930308E-2</v>
      </c>
      <c r="D20">
        <v>4.0258240410627567E-2</v>
      </c>
      <c r="E20">
        <v>45</v>
      </c>
      <c r="F20">
        <f t="shared" si="2"/>
        <v>3.7407283276583193E-2</v>
      </c>
      <c r="G20">
        <f t="shared" si="3"/>
        <v>3.7126355031120157E-3</v>
      </c>
      <c r="H20">
        <v>180</v>
      </c>
      <c r="I20">
        <v>6.7373609482952151E-2</v>
      </c>
      <c r="J20">
        <v>6.5476401272440102E-2</v>
      </c>
      <c r="K20">
        <v>6.6213435597323914E-2</v>
      </c>
      <c r="L20">
        <v>180</v>
      </c>
      <c r="M20">
        <v>6.6354482117572056E-2</v>
      </c>
      <c r="N20">
        <v>9.5643627030982342E-4</v>
      </c>
    </row>
    <row r="21" spans="1:14" x14ac:dyDescent="0.2">
      <c r="A21">
        <v>60</v>
      </c>
      <c r="B21">
        <v>5.0415154326070896E-2</v>
      </c>
      <c r="C21">
        <v>4.2304679634604297E-2</v>
      </c>
      <c r="D21">
        <v>3.5703620596212293E-2</v>
      </c>
      <c r="E21">
        <v>60</v>
      </c>
      <c r="F21">
        <f t="shared" si="2"/>
        <v>4.2807818185629155E-2</v>
      </c>
      <c r="G21">
        <f t="shared" si="3"/>
        <v>7.3686611723119758E-3</v>
      </c>
      <c r="H21">
        <v>300</v>
      </c>
      <c r="I21">
        <v>8.2219082327111226E-2</v>
      </c>
      <c r="J21">
        <v>7.8965397682331087E-2</v>
      </c>
      <c r="K21">
        <v>8.1745181462686334E-2</v>
      </c>
      <c r="L21">
        <v>300</v>
      </c>
      <c r="M21">
        <v>8.0976553824042882E-2</v>
      </c>
      <c r="N21">
        <v>1.7577563190284569E-3</v>
      </c>
    </row>
    <row r="22" spans="1:14" x14ac:dyDescent="0.2">
      <c r="A22">
        <v>120</v>
      </c>
      <c r="B22">
        <v>4.6602639698255205E-2</v>
      </c>
      <c r="C22">
        <v>4.3759556468345243E-2</v>
      </c>
      <c r="D22">
        <v>4.4280822603653937E-2</v>
      </c>
      <c r="E22">
        <v>120</v>
      </c>
      <c r="F22">
        <f t="shared" si="2"/>
        <v>4.4881006256751461E-2</v>
      </c>
      <c r="G22">
        <f t="shared" si="3"/>
        <v>1.5135870890480446E-3</v>
      </c>
      <c r="H22">
        <v>420</v>
      </c>
      <c r="I22">
        <v>9.0268069273423637E-2</v>
      </c>
      <c r="J22">
        <v>9.7663628731572152E-2</v>
      </c>
      <c r="K22">
        <v>8.9755315827043186E-2</v>
      </c>
      <c r="L22">
        <v>420</v>
      </c>
      <c r="M22">
        <v>9.2562337944012987E-2</v>
      </c>
      <c r="N22">
        <v>4.4252801943629209E-3</v>
      </c>
    </row>
    <row r="23" spans="1:14" x14ac:dyDescent="0.2">
      <c r="A23">
        <v>300</v>
      </c>
      <c r="B23">
        <v>4.865943834368764E-2</v>
      </c>
      <c r="C23">
        <v>5.4580722570493297E-2</v>
      </c>
      <c r="D23">
        <v>3.7454311576373994E-2</v>
      </c>
      <c r="E23">
        <v>300</v>
      </c>
      <c r="F23">
        <f t="shared" si="2"/>
        <v>4.6898157496851646E-2</v>
      </c>
      <c r="G23">
        <f t="shared" si="3"/>
        <v>8.6979923574895101E-3</v>
      </c>
      <c r="H23">
        <v>600</v>
      </c>
      <c r="I23">
        <v>0.12344151074204421</v>
      </c>
      <c r="J23">
        <v>0.12066025549604845</v>
      </c>
      <c r="K23">
        <v>0.12063616625797334</v>
      </c>
      <c r="L23">
        <v>600</v>
      </c>
      <c r="M23">
        <v>0.121579310832022</v>
      </c>
      <c r="N23">
        <v>1.6127574062805617E-3</v>
      </c>
    </row>
    <row r="24" spans="1:14" x14ac:dyDescent="0.2">
      <c r="A24">
        <v>600</v>
      </c>
      <c r="B24">
        <v>5.0330498681142019E-2</v>
      </c>
      <c r="C24">
        <v>5.6966904935213787E-2</v>
      </c>
      <c r="D24">
        <v>3.823108857094247E-2</v>
      </c>
      <c r="E24">
        <v>600</v>
      </c>
      <c r="F24">
        <f t="shared" si="2"/>
        <v>4.8509497395766099E-2</v>
      </c>
      <c r="G24">
        <f t="shared" si="3"/>
        <v>9.4997230470118647E-3</v>
      </c>
      <c r="H24">
        <v>900</v>
      </c>
      <c r="I24">
        <v>0.14710674396374709</v>
      </c>
      <c r="J24">
        <v>0.13751992505959523</v>
      </c>
      <c r="K24">
        <v>0.15251107292671351</v>
      </c>
      <c r="L24">
        <v>900</v>
      </c>
      <c r="M24">
        <v>0.1457125806500186</v>
      </c>
      <c r="N24">
        <v>7.592193168147199E-3</v>
      </c>
    </row>
    <row r="25" spans="1:14" x14ac:dyDescent="0.2">
      <c r="A25">
        <v>1200</v>
      </c>
      <c r="B25">
        <v>5.8966474554925617E-2</v>
      </c>
      <c r="C25">
        <v>4.4213619658917555E-2</v>
      </c>
      <c r="D25">
        <v>4.5874156904965317E-2</v>
      </c>
      <c r="E25">
        <v>1200</v>
      </c>
      <c r="F25">
        <f t="shared" si="2"/>
        <v>4.9684750372936161E-2</v>
      </c>
      <c r="G25">
        <f t="shared" si="3"/>
        <v>8.0809744975017528E-3</v>
      </c>
      <c r="H25">
        <v>1200</v>
      </c>
      <c r="I25">
        <v>0.15651999229813679</v>
      </c>
      <c r="J25">
        <v>0.15131423208516184</v>
      </c>
      <c r="K25">
        <v>0.16565498894974742</v>
      </c>
      <c r="L25">
        <v>1200</v>
      </c>
      <c r="M25">
        <v>0.15782973777768203</v>
      </c>
      <c r="N25">
        <v>7.2595386753003446E-3</v>
      </c>
    </row>
    <row r="26" spans="1:14" x14ac:dyDescent="0.2">
      <c r="A26">
        <v>1800</v>
      </c>
      <c r="B26">
        <v>5.4044016334227646E-2</v>
      </c>
      <c r="C26">
        <v>5.3357269956949983E-2</v>
      </c>
      <c r="D26">
        <v>4.2200811402675446E-2</v>
      </c>
      <c r="E26">
        <v>1800</v>
      </c>
      <c r="F26">
        <f t="shared" si="2"/>
        <v>4.9867365897951023E-2</v>
      </c>
      <c r="G26">
        <f t="shared" si="3"/>
        <v>6.6483041836583141E-3</v>
      </c>
      <c r="H26">
        <v>1800</v>
      </c>
      <c r="I26">
        <v>0.15743274625426223</v>
      </c>
      <c r="J26">
        <v>0.1451604748059119</v>
      </c>
      <c r="K26">
        <v>0.16800822653049444</v>
      </c>
      <c r="L26">
        <v>1800</v>
      </c>
      <c r="M26">
        <v>0.15686714919688952</v>
      </c>
      <c r="N26">
        <v>1.1434372074605695E-2</v>
      </c>
    </row>
    <row r="27" spans="1:14" x14ac:dyDescent="0.2">
      <c r="A27" t="s">
        <v>91</v>
      </c>
    </row>
    <row r="28" spans="1:14" x14ac:dyDescent="0.2">
      <c r="A28" t="s">
        <v>47</v>
      </c>
      <c r="B28" t="s">
        <v>54</v>
      </c>
      <c r="C28" t="s">
        <v>58</v>
      </c>
      <c r="D28" t="s">
        <v>60</v>
      </c>
      <c r="E28" t="s">
        <v>47</v>
      </c>
      <c r="F28" t="s">
        <v>116</v>
      </c>
      <c r="G28" t="s">
        <v>102</v>
      </c>
      <c r="H28" t="s">
        <v>47</v>
      </c>
      <c r="I28" t="s">
        <v>63</v>
      </c>
      <c r="J28" t="s">
        <v>66</v>
      </c>
      <c r="K28" t="s">
        <v>69</v>
      </c>
      <c r="L28" t="s">
        <v>47</v>
      </c>
      <c r="M28" t="s">
        <v>104</v>
      </c>
      <c r="N28" t="s">
        <v>102</v>
      </c>
    </row>
    <row r="29" spans="1:14" x14ac:dyDescent="0.2">
      <c r="A29">
        <v>0</v>
      </c>
      <c r="B29">
        <v>0.15738661157884323</v>
      </c>
      <c r="C29">
        <v>0.17953562443432686</v>
      </c>
      <c r="D29">
        <v>0.15984103304162886</v>
      </c>
      <c r="E29">
        <v>0</v>
      </c>
      <c r="F29">
        <f>AVERAGE(B29:D29)</f>
        <v>0.16558775635159964</v>
      </c>
      <c r="G29">
        <f>STDEV(B29:D29)</f>
        <v>1.2141388479869834E-2</v>
      </c>
      <c r="H29">
        <v>0</v>
      </c>
      <c r="I29">
        <v>0.15553808437516051</v>
      </c>
      <c r="J29">
        <v>0.12008494149783255</v>
      </c>
      <c r="K29">
        <v>9.0012402128993738E-2</v>
      </c>
      <c r="L29">
        <v>0</v>
      </c>
      <c r="M29">
        <v>0.12187847600066226</v>
      </c>
      <c r="N29">
        <v>3.2799639220059067E-2</v>
      </c>
    </row>
    <row r="30" spans="1:14" x14ac:dyDescent="0.2">
      <c r="A30">
        <v>10</v>
      </c>
      <c r="B30">
        <v>0.1219310249132152</v>
      </c>
      <c r="C30">
        <v>0.1094847732853627</v>
      </c>
      <c r="D30">
        <v>0.10832844583199704</v>
      </c>
      <c r="E30">
        <v>10</v>
      </c>
      <c r="F30">
        <f t="shared" ref="F30:F39" si="4">AVERAGE(B30:D30)</f>
        <v>0.11324808134352497</v>
      </c>
      <c r="G30">
        <f t="shared" ref="G30:G39" si="5">STDEV(B30:D30)</f>
        <v>7.5418436121859707E-3</v>
      </c>
      <c r="H30">
        <v>30</v>
      </c>
      <c r="I30">
        <v>0.18686420927106459</v>
      </c>
      <c r="J30">
        <v>0.11192603290604727</v>
      </c>
      <c r="K30">
        <v>7.5189033935895891E-2</v>
      </c>
      <c r="L30">
        <v>30</v>
      </c>
      <c r="M30">
        <v>0.12465975870433592</v>
      </c>
      <c r="N30">
        <v>5.6916140294864255E-2</v>
      </c>
    </row>
    <row r="31" spans="1:14" x14ac:dyDescent="0.2">
      <c r="A31">
        <v>20</v>
      </c>
      <c r="B31">
        <v>0.24323754911436882</v>
      </c>
      <c r="C31">
        <v>0.22507800376708947</v>
      </c>
      <c r="D31">
        <v>0.23703644988076419</v>
      </c>
      <c r="E31">
        <v>20</v>
      </c>
      <c r="F31">
        <f t="shared" si="4"/>
        <v>0.23511733425407419</v>
      </c>
      <c r="G31">
        <f t="shared" si="5"/>
        <v>9.2306297399705143E-3</v>
      </c>
      <c r="H31">
        <v>60</v>
      </c>
      <c r="I31">
        <v>0.16217415384610148</v>
      </c>
      <c r="J31">
        <v>0.14010219587465833</v>
      </c>
      <c r="K31">
        <v>0.11958505164225423</v>
      </c>
      <c r="L31">
        <v>60</v>
      </c>
      <c r="M31">
        <v>0.14062046712100468</v>
      </c>
      <c r="N31">
        <v>2.1299280749500188E-2</v>
      </c>
    </row>
    <row r="32" spans="1:14" x14ac:dyDescent="0.2">
      <c r="A32">
        <v>30</v>
      </c>
      <c r="B32">
        <v>0.31683531740422016</v>
      </c>
      <c r="C32">
        <v>0.29152581206951989</v>
      </c>
      <c r="D32">
        <v>0.31620891722268268</v>
      </c>
      <c r="E32">
        <v>30</v>
      </c>
      <c r="F32">
        <f t="shared" si="4"/>
        <v>0.30819001556547426</v>
      </c>
      <c r="G32">
        <f t="shared" si="5"/>
        <v>1.4435021749647302E-2</v>
      </c>
      <c r="H32">
        <v>120</v>
      </c>
      <c r="I32">
        <v>0.2140421791190299</v>
      </c>
      <c r="J32">
        <v>0.19351571743534235</v>
      </c>
      <c r="K32">
        <v>0.18912991575471519</v>
      </c>
      <c r="L32">
        <v>120</v>
      </c>
      <c r="M32">
        <v>0.19889593743636247</v>
      </c>
      <c r="N32">
        <v>1.329907109266572E-2</v>
      </c>
    </row>
    <row r="33" spans="1:14" x14ac:dyDescent="0.2">
      <c r="A33">
        <v>45</v>
      </c>
      <c r="B33">
        <v>0.43647708054215484</v>
      </c>
      <c r="C33">
        <v>0.38219604676194086</v>
      </c>
      <c r="D33">
        <v>0.39939977822563039</v>
      </c>
      <c r="E33">
        <v>45</v>
      </c>
      <c r="F33">
        <f t="shared" si="4"/>
        <v>0.40602430184324206</v>
      </c>
      <c r="G33">
        <f t="shared" si="5"/>
        <v>2.7740239579578323E-2</v>
      </c>
      <c r="H33">
        <v>180</v>
      </c>
      <c r="I33">
        <v>0.24598749471095083</v>
      </c>
      <c r="J33">
        <v>0.23922589415054479</v>
      </c>
      <c r="K33">
        <v>0.23961482807516593</v>
      </c>
      <c r="L33">
        <v>180</v>
      </c>
      <c r="M33">
        <v>0.24160940564555386</v>
      </c>
      <c r="N33">
        <v>3.7965201563855458E-3</v>
      </c>
    </row>
    <row r="34" spans="1:14" x14ac:dyDescent="0.2">
      <c r="A34">
        <v>60</v>
      </c>
      <c r="B34">
        <v>0.47455125750658733</v>
      </c>
      <c r="C34">
        <v>0.43443293967137203</v>
      </c>
      <c r="D34">
        <v>0.44766518600434424</v>
      </c>
      <c r="E34">
        <v>60</v>
      </c>
      <c r="F34">
        <f t="shared" si="4"/>
        <v>0.4522164610607679</v>
      </c>
      <c r="G34">
        <f t="shared" si="5"/>
        <v>2.0442735505828383E-2</v>
      </c>
      <c r="H34">
        <v>300</v>
      </c>
      <c r="I34">
        <v>0.30580225375792519</v>
      </c>
      <c r="J34">
        <v>0.31934330198920896</v>
      </c>
      <c r="K34">
        <v>0.35186000665475398</v>
      </c>
      <c r="L34">
        <v>300</v>
      </c>
      <c r="M34">
        <v>0.32566852080062936</v>
      </c>
      <c r="N34">
        <v>2.367140564553772E-2</v>
      </c>
    </row>
    <row r="35" spans="1:14" x14ac:dyDescent="0.2">
      <c r="A35">
        <v>120</v>
      </c>
      <c r="B35">
        <v>0.59813044464018827</v>
      </c>
      <c r="C35">
        <v>0.55857813956904534</v>
      </c>
      <c r="D35">
        <v>0.55673266705966362</v>
      </c>
      <c r="E35">
        <v>120</v>
      </c>
      <c r="F35">
        <f t="shared" si="4"/>
        <v>0.57114708375629908</v>
      </c>
      <c r="G35">
        <f t="shared" si="5"/>
        <v>2.3386486816928533E-2</v>
      </c>
      <c r="H35">
        <v>420</v>
      </c>
      <c r="I35">
        <v>0.37097450190630532</v>
      </c>
      <c r="J35">
        <v>0.36178979867530814</v>
      </c>
      <c r="K35">
        <v>0.41743209826866212</v>
      </c>
      <c r="L35">
        <v>420</v>
      </c>
      <c r="M35">
        <v>0.38339879961675855</v>
      </c>
      <c r="N35">
        <v>2.9829327116239479E-2</v>
      </c>
    </row>
    <row r="36" spans="1:14" x14ac:dyDescent="0.2">
      <c r="A36">
        <v>300</v>
      </c>
      <c r="B36">
        <v>0.60988319065760033</v>
      </c>
      <c r="C36">
        <v>0.61289741385296925</v>
      </c>
      <c r="D36">
        <v>0.63382368821763146</v>
      </c>
      <c r="E36">
        <v>300</v>
      </c>
      <c r="F36">
        <f t="shared" si="4"/>
        <v>0.61886809757606709</v>
      </c>
      <c r="G36">
        <f t="shared" si="5"/>
        <v>1.3039311866291588E-2</v>
      </c>
      <c r="H36">
        <v>600</v>
      </c>
      <c r="I36">
        <v>0.39217920303663739</v>
      </c>
      <c r="J36">
        <v>0.40448758986195588</v>
      </c>
      <c r="K36">
        <v>0.48374663261143497</v>
      </c>
      <c r="L36">
        <v>600</v>
      </c>
      <c r="M36">
        <v>0.42680447517000947</v>
      </c>
      <c r="N36">
        <v>4.9695885816871101E-2</v>
      </c>
    </row>
    <row r="37" spans="1:14" x14ac:dyDescent="0.2">
      <c r="A37">
        <v>600</v>
      </c>
      <c r="B37">
        <v>0.64446168256776371</v>
      </c>
      <c r="C37">
        <v>0.64668754225876524</v>
      </c>
      <c r="D37">
        <v>0.6308637247584965</v>
      </c>
      <c r="E37">
        <v>600</v>
      </c>
      <c r="F37">
        <f t="shared" si="4"/>
        <v>0.64067098319500848</v>
      </c>
      <c r="G37">
        <f t="shared" si="5"/>
        <v>8.5659413593257745E-3</v>
      </c>
      <c r="H37">
        <v>900</v>
      </c>
      <c r="I37">
        <v>0.43652507192052703</v>
      </c>
      <c r="J37">
        <v>0.45030099650693667</v>
      </c>
      <c r="K37">
        <v>0.53011713972106778</v>
      </c>
      <c r="L37">
        <v>900</v>
      </c>
      <c r="M37">
        <v>0.4723144027161772</v>
      </c>
      <c r="N37">
        <v>5.0530301092463564E-2</v>
      </c>
    </row>
    <row r="38" spans="1:14" x14ac:dyDescent="0.2">
      <c r="A38">
        <v>1200</v>
      </c>
      <c r="B38">
        <v>0.61954394154332748</v>
      </c>
      <c r="C38">
        <v>0.57653938431571561</v>
      </c>
      <c r="D38">
        <v>0.60863200270699114</v>
      </c>
      <c r="E38">
        <v>1200</v>
      </c>
      <c r="F38">
        <f t="shared" si="4"/>
        <v>0.60157177618867808</v>
      </c>
      <c r="G38">
        <f t="shared" si="5"/>
        <v>2.2354710565184118E-2</v>
      </c>
      <c r="H38">
        <v>1200</v>
      </c>
      <c r="I38">
        <v>0.46704827235332774</v>
      </c>
      <c r="J38">
        <v>0.47445461411797413</v>
      </c>
      <c r="K38">
        <v>0.57905239903650418</v>
      </c>
      <c r="L38">
        <v>1200</v>
      </c>
      <c r="M38">
        <v>0.50685176183593539</v>
      </c>
      <c r="N38">
        <v>6.2637149390036978E-2</v>
      </c>
    </row>
    <row r="39" spans="1:14" x14ac:dyDescent="0.2">
      <c r="A39">
        <v>1800</v>
      </c>
      <c r="B39">
        <v>0.63993427025608585</v>
      </c>
      <c r="C39">
        <v>0.59935818750680758</v>
      </c>
      <c r="D39">
        <v>0.65530102562416259</v>
      </c>
      <c r="E39">
        <v>1800</v>
      </c>
      <c r="F39">
        <f t="shared" si="4"/>
        <v>0.63153116112901875</v>
      </c>
      <c r="G39">
        <f t="shared" si="5"/>
        <v>2.8902585808318206E-2</v>
      </c>
      <c r="H39">
        <v>1800</v>
      </c>
      <c r="I39">
        <v>0.51358064935964276</v>
      </c>
      <c r="J39">
        <v>0.53199578748021314</v>
      </c>
      <c r="K39">
        <v>0.63309372144033538</v>
      </c>
      <c r="L39">
        <v>1800</v>
      </c>
      <c r="M39">
        <v>0.55955671942673046</v>
      </c>
      <c r="N39">
        <v>6.4347084835768786E-2</v>
      </c>
    </row>
    <row r="40" spans="1:14" x14ac:dyDescent="0.2">
      <c r="A40" t="s">
        <v>92</v>
      </c>
    </row>
    <row r="41" spans="1:14" x14ac:dyDescent="0.2">
      <c r="A41" t="s">
        <v>47</v>
      </c>
      <c r="B41" t="s">
        <v>54</v>
      </c>
      <c r="C41" t="s">
        <v>58</v>
      </c>
      <c r="D41" t="s">
        <v>60</v>
      </c>
      <c r="E41" t="s">
        <v>47</v>
      </c>
      <c r="H41" t="s">
        <v>47</v>
      </c>
      <c r="I41" t="s">
        <v>63</v>
      </c>
      <c r="J41" t="s">
        <v>66</v>
      </c>
      <c r="K41" t="s">
        <v>69</v>
      </c>
      <c r="L41" t="s">
        <v>47</v>
      </c>
      <c r="M41" t="s">
        <v>105</v>
      </c>
      <c r="N41" t="s">
        <v>102</v>
      </c>
    </row>
    <row r="42" spans="1:14" x14ac:dyDescent="0.2">
      <c r="A42">
        <v>0</v>
      </c>
      <c r="B42">
        <f xml:space="preserve"> 1-B29</f>
        <v>0.84261338842115674</v>
      </c>
      <c r="C42">
        <f xml:space="preserve"> 1-C29</f>
        <v>0.82046437556567309</v>
      </c>
      <c r="D42">
        <f xml:space="preserve"> 1-D29</f>
        <v>0.84015896695837111</v>
      </c>
      <c r="E42">
        <v>0</v>
      </c>
      <c r="H42">
        <v>0</v>
      </c>
      <c r="I42">
        <f t="shared" ref="I42:K52" si="6" xml:space="preserve"> 1-I29</f>
        <v>0.84446191562483952</v>
      </c>
      <c r="J42">
        <f t="shared" si="6"/>
        <v>0.87991505850216745</v>
      </c>
      <c r="K42">
        <f t="shared" si="6"/>
        <v>0.90998759787100625</v>
      </c>
      <c r="L42">
        <v>0</v>
      </c>
      <c r="M42">
        <v>0.87812152399933774</v>
      </c>
      <c r="N42">
        <v>3.2799639220059004E-2</v>
      </c>
    </row>
    <row r="43" spans="1:14" x14ac:dyDescent="0.2">
      <c r="A43">
        <v>10</v>
      </c>
      <c r="B43">
        <f t="shared" ref="B43:D52" si="7" xml:space="preserve"> 1-B30</f>
        <v>0.87806897508678483</v>
      </c>
      <c r="C43">
        <f t="shared" si="7"/>
        <v>0.89051522671463734</v>
      </c>
      <c r="D43">
        <f t="shared" si="7"/>
        <v>0.89167155416800292</v>
      </c>
      <c r="E43">
        <v>10</v>
      </c>
      <c r="H43">
        <v>30</v>
      </c>
      <c r="I43">
        <f t="shared" si="6"/>
        <v>0.81313579072893538</v>
      </c>
      <c r="J43">
        <f t="shared" si="6"/>
        <v>0.8880739670939527</v>
      </c>
      <c r="K43">
        <f t="shared" si="6"/>
        <v>0.92481096606410407</v>
      </c>
      <c r="L43">
        <v>30</v>
      </c>
      <c r="M43">
        <v>0.87534024129566401</v>
      </c>
      <c r="N43">
        <v>5.6916140294864241E-2</v>
      </c>
    </row>
    <row r="44" spans="1:14" x14ac:dyDescent="0.2">
      <c r="A44">
        <v>20</v>
      </c>
      <c r="B44">
        <f t="shared" si="7"/>
        <v>0.75676245088563121</v>
      </c>
      <c r="C44">
        <f t="shared" si="7"/>
        <v>0.77492199623291058</v>
      </c>
      <c r="D44">
        <f t="shared" si="7"/>
        <v>0.76296355011923578</v>
      </c>
      <c r="E44">
        <v>20</v>
      </c>
      <c r="H44">
        <v>60</v>
      </c>
      <c r="I44">
        <f t="shared" si="6"/>
        <v>0.83782584615389855</v>
      </c>
      <c r="J44">
        <f t="shared" si="6"/>
        <v>0.85989780412534167</v>
      </c>
      <c r="K44">
        <f t="shared" si="6"/>
        <v>0.88041494835774581</v>
      </c>
      <c r="L44">
        <v>60</v>
      </c>
      <c r="M44">
        <v>0.85937953287899527</v>
      </c>
      <c r="N44">
        <v>2.1299280749500181E-2</v>
      </c>
    </row>
    <row r="45" spans="1:14" x14ac:dyDescent="0.2">
      <c r="A45">
        <v>30</v>
      </c>
      <c r="B45">
        <f t="shared" si="7"/>
        <v>0.68316468259577978</v>
      </c>
      <c r="C45">
        <f t="shared" si="7"/>
        <v>0.70847418793048011</v>
      </c>
      <c r="D45">
        <f t="shared" si="7"/>
        <v>0.68379108277731726</v>
      </c>
      <c r="E45">
        <v>30</v>
      </c>
      <c r="H45">
        <v>120</v>
      </c>
      <c r="I45">
        <f t="shared" si="6"/>
        <v>0.7859578208809701</v>
      </c>
      <c r="J45">
        <f t="shared" si="6"/>
        <v>0.80648428256465765</v>
      </c>
      <c r="K45">
        <f t="shared" si="6"/>
        <v>0.81087008424528484</v>
      </c>
      <c r="L45">
        <v>120</v>
      </c>
      <c r="M45">
        <v>0.80110406256363753</v>
      </c>
      <c r="N45">
        <v>1.329907109266573E-2</v>
      </c>
    </row>
    <row r="46" spans="1:14" x14ac:dyDescent="0.2">
      <c r="A46">
        <v>45</v>
      </c>
      <c r="B46">
        <f t="shared" si="7"/>
        <v>0.56352291945784516</v>
      </c>
      <c r="C46">
        <f t="shared" si="7"/>
        <v>0.61780395323805914</v>
      </c>
      <c r="D46">
        <f t="shared" si="7"/>
        <v>0.60060022177436956</v>
      </c>
      <c r="E46">
        <v>45</v>
      </c>
      <c r="H46">
        <v>180</v>
      </c>
      <c r="I46">
        <f t="shared" si="6"/>
        <v>0.75401250528904917</v>
      </c>
      <c r="J46">
        <f t="shared" si="6"/>
        <v>0.76077410584945526</v>
      </c>
      <c r="K46">
        <f t="shared" si="6"/>
        <v>0.76038517192483401</v>
      </c>
      <c r="L46">
        <v>180</v>
      </c>
      <c r="M46">
        <v>0.75839059435444611</v>
      </c>
      <c r="N46">
        <v>3.7965201563855489E-3</v>
      </c>
    </row>
    <row r="47" spans="1:14" x14ac:dyDescent="0.2">
      <c r="A47">
        <v>60</v>
      </c>
      <c r="B47">
        <f t="shared" si="7"/>
        <v>0.52544874249341267</v>
      </c>
      <c r="C47">
        <f t="shared" si="7"/>
        <v>0.56556706032862802</v>
      </c>
      <c r="D47">
        <f t="shared" si="7"/>
        <v>0.55233481399565576</v>
      </c>
      <c r="E47">
        <v>60</v>
      </c>
      <c r="H47">
        <v>300</v>
      </c>
      <c r="I47">
        <f t="shared" si="6"/>
        <v>0.69419774624207475</v>
      </c>
      <c r="J47">
        <f t="shared" si="6"/>
        <v>0.68065669801079109</v>
      </c>
      <c r="K47">
        <f t="shared" si="6"/>
        <v>0.64813999334524608</v>
      </c>
      <c r="L47">
        <v>300</v>
      </c>
      <c r="M47">
        <v>0.67433147919937075</v>
      </c>
      <c r="N47">
        <v>2.3671405645537675E-2</v>
      </c>
    </row>
    <row r="48" spans="1:14" x14ac:dyDescent="0.2">
      <c r="A48">
        <v>120</v>
      </c>
      <c r="B48">
        <f t="shared" si="7"/>
        <v>0.40186955535981173</v>
      </c>
      <c r="C48">
        <f t="shared" si="7"/>
        <v>0.44142186043095466</v>
      </c>
      <c r="D48">
        <f t="shared" si="7"/>
        <v>0.44326733294033638</v>
      </c>
      <c r="E48">
        <v>120</v>
      </c>
      <c r="H48">
        <v>420</v>
      </c>
      <c r="I48">
        <f t="shared" si="6"/>
        <v>0.62902549809369468</v>
      </c>
      <c r="J48">
        <f t="shared" si="6"/>
        <v>0.63821020132469186</v>
      </c>
      <c r="K48">
        <f t="shared" si="6"/>
        <v>0.58256790173133788</v>
      </c>
      <c r="L48">
        <v>420</v>
      </c>
      <c r="M48">
        <v>0.61660120038324151</v>
      </c>
      <c r="N48">
        <v>2.9829327116239479E-2</v>
      </c>
    </row>
    <row r="49" spans="1:14" x14ac:dyDescent="0.2">
      <c r="A49">
        <v>300</v>
      </c>
      <c r="B49">
        <f t="shared" si="7"/>
        <v>0.39011680934239967</v>
      </c>
      <c r="C49">
        <f t="shared" si="7"/>
        <v>0.38710258614703075</v>
      </c>
      <c r="D49">
        <f t="shared" si="7"/>
        <v>0.36617631178236854</v>
      </c>
      <c r="E49">
        <v>300</v>
      </c>
      <c r="H49">
        <v>600</v>
      </c>
      <c r="I49">
        <f t="shared" si="6"/>
        <v>0.60782079696336266</v>
      </c>
      <c r="J49">
        <f t="shared" si="6"/>
        <v>0.59551241013804412</v>
      </c>
      <c r="K49">
        <f t="shared" si="6"/>
        <v>0.51625336738856498</v>
      </c>
      <c r="L49">
        <v>600</v>
      </c>
      <c r="M49">
        <v>0.57319552482999059</v>
      </c>
      <c r="N49">
        <v>4.9695885816871149E-2</v>
      </c>
    </row>
    <row r="50" spans="1:14" x14ac:dyDescent="0.2">
      <c r="A50">
        <v>600</v>
      </c>
      <c r="B50">
        <f t="shared" si="7"/>
        <v>0.35553831743223629</v>
      </c>
      <c r="C50">
        <f t="shared" si="7"/>
        <v>0.35331245774123476</v>
      </c>
      <c r="D50">
        <f t="shared" si="7"/>
        <v>0.3691362752415035</v>
      </c>
      <c r="E50">
        <v>600</v>
      </c>
      <c r="H50">
        <v>900</v>
      </c>
      <c r="I50">
        <f t="shared" si="6"/>
        <v>0.56347492807947297</v>
      </c>
      <c r="J50">
        <f t="shared" si="6"/>
        <v>0.54969900349306333</v>
      </c>
      <c r="K50">
        <f t="shared" si="6"/>
        <v>0.46988286027893222</v>
      </c>
      <c r="L50">
        <v>900</v>
      </c>
      <c r="M50">
        <v>0.5276855972838228</v>
      </c>
      <c r="N50">
        <v>5.0530301092463564E-2</v>
      </c>
    </row>
    <row r="51" spans="1:14" x14ac:dyDescent="0.2">
      <c r="A51">
        <v>1200</v>
      </c>
      <c r="B51">
        <f t="shared" si="7"/>
        <v>0.38045605845667252</v>
      </c>
      <c r="C51">
        <f t="shared" si="7"/>
        <v>0.42346061568428439</v>
      </c>
      <c r="D51">
        <f t="shared" si="7"/>
        <v>0.39136799729300886</v>
      </c>
      <c r="E51">
        <v>1200</v>
      </c>
      <c r="H51">
        <v>1200</v>
      </c>
      <c r="I51">
        <f t="shared" si="6"/>
        <v>0.5329517276466722</v>
      </c>
      <c r="J51">
        <f t="shared" si="6"/>
        <v>0.52554538588202582</v>
      </c>
      <c r="K51">
        <f t="shared" si="6"/>
        <v>0.42094760096349582</v>
      </c>
      <c r="L51">
        <v>1200</v>
      </c>
      <c r="M51">
        <v>0.49314823816406461</v>
      </c>
      <c r="N51">
        <v>6.2637149390036978E-2</v>
      </c>
    </row>
    <row r="52" spans="1:14" x14ac:dyDescent="0.2">
      <c r="A52">
        <v>1800</v>
      </c>
      <c r="B52">
        <f t="shared" si="7"/>
        <v>0.36006572974391415</v>
      </c>
      <c r="C52">
        <f t="shared" si="7"/>
        <v>0.40064181249319242</v>
      </c>
      <c r="D52">
        <f t="shared" si="7"/>
        <v>0.34469897437583741</v>
      </c>
      <c r="E52">
        <v>1800</v>
      </c>
      <c r="H52">
        <v>1800</v>
      </c>
      <c r="I52">
        <f t="shared" si="6"/>
        <v>0.48641935064035724</v>
      </c>
      <c r="J52">
        <f t="shared" si="6"/>
        <v>0.46800421251978686</v>
      </c>
      <c r="K52">
        <f t="shared" si="6"/>
        <v>0.36690627855966462</v>
      </c>
      <c r="L52">
        <v>1800</v>
      </c>
      <c r="M52">
        <v>0.44044328057326959</v>
      </c>
      <c r="N52">
        <v>6.4347084835768925E-2</v>
      </c>
    </row>
    <row r="55" spans="1:14" x14ac:dyDescent="0.2">
      <c r="A55" t="s">
        <v>93</v>
      </c>
    </row>
    <row r="56" spans="1:14" x14ac:dyDescent="0.2">
      <c r="A56" t="s">
        <v>47</v>
      </c>
      <c r="B56" t="s">
        <v>70</v>
      </c>
      <c r="C56" t="s">
        <v>82</v>
      </c>
      <c r="D56" t="s">
        <v>73</v>
      </c>
      <c r="E56" t="s">
        <v>85</v>
      </c>
      <c r="F56" t="s">
        <v>76</v>
      </c>
      <c r="G56" t="s">
        <v>79</v>
      </c>
      <c r="I56" t="s">
        <v>47</v>
      </c>
      <c r="J56" t="s">
        <v>106</v>
      </c>
      <c r="K56" t="s">
        <v>107</v>
      </c>
      <c r="L56" t="s">
        <v>108</v>
      </c>
      <c r="M56" t="s">
        <v>109</v>
      </c>
    </row>
    <row r="57" spans="1:14" x14ac:dyDescent="0.2">
      <c r="A57">
        <v>-180</v>
      </c>
      <c r="B57">
        <v>0.84214893893282461</v>
      </c>
      <c r="C57">
        <v>0.87062064209308965</v>
      </c>
      <c r="D57">
        <v>0.80336141399789629</v>
      </c>
      <c r="E57">
        <v>0.81238977045075045</v>
      </c>
      <c r="F57">
        <v>0.81114542275076107</v>
      </c>
      <c r="G57">
        <v>0.84866987802674076</v>
      </c>
      <c r="I57">
        <v>-180</v>
      </c>
      <c r="J57">
        <f>AVERAGE(B57,D57,E57)</f>
        <v>0.81930004112715704</v>
      </c>
      <c r="K57">
        <f>AVERAGE(C57,F57,G57)</f>
        <v>0.84347864762353053</v>
      </c>
      <c r="L57">
        <f>STDEV(B57,D57,E57)</f>
        <v>2.0296105618081661E-2</v>
      </c>
      <c r="M57">
        <f>STDEV(C57,F57,G57)</f>
        <v>3.007552300092111E-2</v>
      </c>
    </row>
    <row r="58" spans="1:14" x14ac:dyDescent="0.2">
      <c r="A58">
        <v>0</v>
      </c>
      <c r="B58">
        <v>0.75084698216262236</v>
      </c>
      <c r="C58">
        <v>0.84026652767002419</v>
      </c>
      <c r="D58">
        <v>0.72891581186115473</v>
      </c>
      <c r="E58">
        <v>0.71899425437432796</v>
      </c>
      <c r="F58">
        <v>0.79321917791984997</v>
      </c>
      <c r="G58">
        <v>0.76412309596912742</v>
      </c>
      <c r="I58">
        <v>0</v>
      </c>
      <c r="J58">
        <f t="shared" ref="J58:J67" si="8">AVERAGE(B58,D58,E58)</f>
        <v>0.73291901613270161</v>
      </c>
      <c r="K58">
        <f t="shared" ref="K58:K67" si="9">AVERAGE(C58,F58,G58)</f>
        <v>0.79920293385300045</v>
      </c>
      <c r="L58">
        <f t="shared" ref="L58:L67" si="10">STDEV(B58,D58,E58)</f>
        <v>1.6299334348941812E-2</v>
      </c>
      <c r="M58">
        <f t="shared" ref="M58:M67" si="11">STDEV(C58,F58,G58)</f>
        <v>3.8422773833989635E-2</v>
      </c>
    </row>
    <row r="59" spans="1:14" x14ac:dyDescent="0.2">
      <c r="A59">
        <v>10</v>
      </c>
      <c r="B59">
        <v>0.7142703349232602</v>
      </c>
      <c r="C59">
        <v>0.83480078333921715</v>
      </c>
      <c r="D59">
        <v>0.69169972432983962</v>
      </c>
      <c r="E59">
        <v>0.70149664856258132</v>
      </c>
      <c r="F59">
        <v>0.8016284679904403</v>
      </c>
      <c r="G59">
        <v>0.80545272122965583</v>
      </c>
      <c r="I59">
        <v>10</v>
      </c>
      <c r="J59">
        <f t="shared" si="8"/>
        <v>0.70248890260522712</v>
      </c>
      <c r="K59">
        <f t="shared" si="9"/>
        <v>0.8139606575197712</v>
      </c>
      <c r="L59">
        <f t="shared" si="10"/>
        <v>1.1317974275629779E-2</v>
      </c>
      <c r="M59">
        <f t="shared" si="11"/>
        <v>1.8149087066218213E-2</v>
      </c>
    </row>
    <row r="60" spans="1:14" x14ac:dyDescent="0.2">
      <c r="A60">
        <v>20</v>
      </c>
      <c r="B60">
        <v>0.66714448620856548</v>
      </c>
      <c r="C60">
        <v>0.82040511135829397</v>
      </c>
      <c r="D60">
        <v>0.64838630904473105</v>
      </c>
      <c r="E60">
        <v>0.63665756594291101</v>
      </c>
      <c r="F60">
        <v>0.81189089057582642</v>
      </c>
      <c r="G60">
        <v>0.78072737038014384</v>
      </c>
      <c r="I60">
        <v>20</v>
      </c>
      <c r="J60">
        <f t="shared" si="8"/>
        <v>0.65072945373206914</v>
      </c>
      <c r="K60">
        <f t="shared" si="9"/>
        <v>0.80434112410475478</v>
      </c>
      <c r="L60">
        <f t="shared" si="10"/>
        <v>1.5377932958965715E-2</v>
      </c>
      <c r="M60">
        <f t="shared" si="11"/>
        <v>2.0888513891803843E-2</v>
      </c>
    </row>
    <row r="61" spans="1:14" x14ac:dyDescent="0.2">
      <c r="A61">
        <v>30</v>
      </c>
      <c r="B61">
        <v>0.58000736520020491</v>
      </c>
      <c r="C61">
        <v>0.8041955615459595</v>
      </c>
      <c r="D61">
        <v>0.57848189122243387</v>
      </c>
      <c r="E61">
        <v>0.57886702996527983</v>
      </c>
      <c r="F61">
        <v>0.79527176257305066</v>
      </c>
      <c r="G61">
        <v>0.74397926616760468</v>
      </c>
      <c r="I61">
        <v>30</v>
      </c>
      <c r="J61">
        <f t="shared" si="8"/>
        <v>0.57911876212930624</v>
      </c>
      <c r="K61">
        <f t="shared" si="9"/>
        <v>0.78114886342887158</v>
      </c>
      <c r="L61">
        <f t="shared" si="10"/>
        <v>7.9328086200172016E-4</v>
      </c>
      <c r="M61">
        <f t="shared" si="11"/>
        <v>3.2497580947676845E-2</v>
      </c>
    </row>
    <row r="62" spans="1:14" x14ac:dyDescent="0.2">
      <c r="A62">
        <v>45</v>
      </c>
      <c r="B62">
        <v>0.50029708747592516</v>
      </c>
      <c r="C62">
        <v>0.77738912264862225</v>
      </c>
      <c r="D62">
        <v>0.5181140813673385</v>
      </c>
      <c r="E62">
        <v>0.51561073069808383</v>
      </c>
      <c r="F62">
        <v>0.76643433616283696</v>
      </c>
      <c r="G62">
        <v>0.75800945479559667</v>
      </c>
      <c r="I62">
        <v>45</v>
      </c>
      <c r="J62">
        <f t="shared" si="8"/>
        <v>0.5113406331804492</v>
      </c>
      <c r="K62">
        <f t="shared" si="9"/>
        <v>0.76727763786901859</v>
      </c>
      <c r="L62">
        <f t="shared" si="10"/>
        <v>9.6455490999345049E-3</v>
      </c>
      <c r="M62">
        <f t="shared" si="11"/>
        <v>9.7173170087805107E-3</v>
      </c>
    </row>
    <row r="63" spans="1:14" x14ac:dyDescent="0.2">
      <c r="A63">
        <v>60</v>
      </c>
      <c r="B63">
        <v>0.444092938412736</v>
      </c>
      <c r="C63">
        <v>0.7575827833342883</v>
      </c>
      <c r="D63">
        <v>0.4751837664837768</v>
      </c>
      <c r="E63">
        <v>0.47478033973236222</v>
      </c>
      <c r="F63">
        <v>0.73784277738020532</v>
      </c>
      <c r="G63">
        <v>0.73398555297419066</v>
      </c>
      <c r="I63">
        <v>60</v>
      </c>
      <c r="J63">
        <f t="shared" si="8"/>
        <v>0.46468568154295831</v>
      </c>
      <c r="K63">
        <f t="shared" si="9"/>
        <v>0.74313703789622798</v>
      </c>
      <c r="L63">
        <f t="shared" si="10"/>
        <v>1.7834979408634839E-2</v>
      </c>
      <c r="M63">
        <f t="shared" si="11"/>
        <v>1.2658167954941851E-2</v>
      </c>
    </row>
    <row r="64" spans="1:14" x14ac:dyDescent="0.2">
      <c r="A64">
        <v>120</v>
      </c>
      <c r="B64">
        <v>0.36402645391327626</v>
      </c>
      <c r="C64">
        <v>0.70013830566402957</v>
      </c>
      <c r="D64">
        <v>0.38804528331179039</v>
      </c>
      <c r="E64">
        <v>0.40889981576014922</v>
      </c>
      <c r="F64">
        <v>0.69425178587106806</v>
      </c>
      <c r="G64">
        <v>0.68969756710827035</v>
      </c>
      <c r="I64">
        <v>120</v>
      </c>
      <c r="J64">
        <f t="shared" si="8"/>
        <v>0.38699051766173859</v>
      </c>
      <c r="K64">
        <f t="shared" si="9"/>
        <v>0.69469588621445599</v>
      </c>
      <c r="L64">
        <f t="shared" si="10"/>
        <v>2.2455267729254429E-2</v>
      </c>
      <c r="M64">
        <f t="shared" si="11"/>
        <v>5.2345175741110323E-3</v>
      </c>
    </row>
    <row r="65" spans="1:13" x14ac:dyDescent="0.2">
      <c r="A65">
        <v>300</v>
      </c>
      <c r="B65">
        <v>0.29794699921405998</v>
      </c>
      <c r="C65">
        <v>0.67701420126105993</v>
      </c>
      <c r="D65">
        <v>0.32755590984954536</v>
      </c>
      <c r="E65">
        <v>0.37435241426495908</v>
      </c>
      <c r="F65">
        <v>0.6642271918521987</v>
      </c>
      <c r="G65">
        <v>0.6570330720715859</v>
      </c>
      <c r="I65">
        <v>300</v>
      </c>
      <c r="J65">
        <f t="shared" si="8"/>
        <v>0.33328510777618808</v>
      </c>
      <c r="K65">
        <f t="shared" si="9"/>
        <v>0.66609148839494814</v>
      </c>
      <c r="L65">
        <f t="shared" si="10"/>
        <v>3.8523559595876201E-2</v>
      </c>
      <c r="M65">
        <f t="shared" si="11"/>
        <v>1.0120181921343785E-2</v>
      </c>
    </row>
    <row r="66" spans="1:13" x14ac:dyDescent="0.2">
      <c r="A66">
        <v>600</v>
      </c>
      <c r="B66">
        <v>0.27317740419709319</v>
      </c>
      <c r="C66">
        <v>0.66704613566395521</v>
      </c>
      <c r="D66">
        <v>0.3093606755294917</v>
      </c>
      <c r="E66">
        <v>0.31099536622044888</v>
      </c>
      <c r="F66">
        <v>0.63417800996938944</v>
      </c>
      <c r="G66">
        <v>0.63860013786822523</v>
      </c>
      <c r="I66">
        <v>600</v>
      </c>
      <c r="J66">
        <f t="shared" si="8"/>
        <v>0.29784448198234459</v>
      </c>
      <c r="K66">
        <f t="shared" si="9"/>
        <v>0.64660809450052337</v>
      </c>
      <c r="L66">
        <f t="shared" si="10"/>
        <v>2.1377946539869255E-2</v>
      </c>
      <c r="M66">
        <f t="shared" si="11"/>
        <v>1.7837431113728749E-2</v>
      </c>
    </row>
    <row r="67" spans="1:13" x14ac:dyDescent="0.2">
      <c r="A67">
        <v>1200</v>
      </c>
      <c r="B67">
        <v>0.2671814561940089</v>
      </c>
      <c r="C67">
        <v>0.6376091510901416</v>
      </c>
      <c r="D67">
        <v>0.30114364341118066</v>
      </c>
      <c r="E67">
        <v>0.4003196206458815</v>
      </c>
      <c r="F67">
        <v>0.60967426573817141</v>
      </c>
      <c r="G67">
        <v>0.60878940552105154</v>
      </c>
      <c r="I67">
        <v>1200</v>
      </c>
      <c r="J67">
        <f t="shared" si="8"/>
        <v>0.32288157341702367</v>
      </c>
      <c r="K67">
        <f t="shared" si="9"/>
        <v>0.61869094078312159</v>
      </c>
      <c r="L67">
        <f t="shared" si="10"/>
        <v>6.9179808536217136E-2</v>
      </c>
      <c r="M67">
        <f t="shared" si="11"/>
        <v>1.6389623403740585E-2</v>
      </c>
    </row>
    <row r="68" spans="1:13" x14ac:dyDescent="0.2">
      <c r="A68" t="s">
        <v>94</v>
      </c>
    </row>
    <row r="69" spans="1:13" x14ac:dyDescent="0.2">
      <c r="A69" t="s">
        <v>47</v>
      </c>
      <c r="B69" t="s">
        <v>71</v>
      </c>
      <c r="C69" t="s">
        <v>83</v>
      </c>
      <c r="D69" t="s">
        <v>74</v>
      </c>
      <c r="E69" t="s">
        <v>86</v>
      </c>
      <c r="F69" t="s">
        <v>77</v>
      </c>
      <c r="G69" t="s">
        <v>80</v>
      </c>
      <c r="I69" t="s">
        <v>47</v>
      </c>
      <c r="J69" t="s">
        <v>110</v>
      </c>
      <c r="K69" t="s">
        <v>111</v>
      </c>
      <c r="L69" t="s">
        <v>108</v>
      </c>
      <c r="M69" t="s">
        <v>109</v>
      </c>
    </row>
    <row r="70" spans="1:13" x14ac:dyDescent="0.2">
      <c r="A70">
        <v>-180</v>
      </c>
      <c r="B70">
        <v>3.1569772110477401E-2</v>
      </c>
      <c r="C70">
        <v>3.0765741224040733E-2</v>
      </c>
      <c r="D70">
        <v>4.0170855562279492E-2</v>
      </c>
      <c r="E70">
        <v>3.8433544141156809E-2</v>
      </c>
      <c r="F70">
        <v>4.6302399326756387E-2</v>
      </c>
      <c r="G70">
        <v>4.6847911622809338E-2</v>
      </c>
      <c r="I70">
        <v>-180</v>
      </c>
      <c r="J70">
        <f>AVERAGE(B70,D70,E70)</f>
        <v>3.6724723937971236E-2</v>
      </c>
      <c r="K70">
        <f>AVERAGE(C70,F70,G70)</f>
        <v>4.1305350724535485E-2</v>
      </c>
      <c r="L70">
        <f>STDEV(B70,D70,E70)</f>
        <v>4.5480445249939383E-3</v>
      </c>
      <c r="M70">
        <f>STDEV(C70,F70,G70)</f>
        <v>9.1316440049684002E-3</v>
      </c>
    </row>
    <row r="71" spans="1:13" x14ac:dyDescent="0.2">
      <c r="A71">
        <v>0</v>
      </c>
      <c r="B71">
        <v>3.4537635774997168E-2</v>
      </c>
      <c r="C71">
        <v>3.3746313926991324E-2</v>
      </c>
      <c r="D71">
        <v>3.9861905389712765E-2</v>
      </c>
      <c r="E71">
        <v>3.078196239690438E-2</v>
      </c>
      <c r="F71">
        <v>4.1491838431506556E-2</v>
      </c>
      <c r="G71">
        <v>6.4560510812759764E-2</v>
      </c>
      <c r="I71">
        <v>0</v>
      </c>
      <c r="J71">
        <f t="shared" ref="J71:J80" si="12">AVERAGE(B71,D71,E71)</f>
        <v>3.5060501187204766E-2</v>
      </c>
      <c r="K71">
        <f t="shared" ref="K71:K80" si="13">AVERAGE(C71,F71,G71)</f>
        <v>4.6599554390419212E-2</v>
      </c>
      <c r="L71">
        <f t="shared" ref="L71:L80" si="14">STDEV(B71,D71,E71)</f>
        <v>4.5624973827526512E-3</v>
      </c>
      <c r="M71">
        <f t="shared" ref="M71:M80" si="15">STDEV(C71,F71,G71)</f>
        <v>1.6029511975304306E-2</v>
      </c>
    </row>
    <row r="72" spans="1:13" x14ac:dyDescent="0.2">
      <c r="A72">
        <v>10</v>
      </c>
      <c r="B72">
        <v>3.8348215082880492E-2</v>
      </c>
      <c r="C72">
        <v>3.1534347810060551E-2</v>
      </c>
      <c r="D72">
        <v>4.0446378839673502E-2</v>
      </c>
      <c r="E72">
        <v>3.4818835684205574E-2</v>
      </c>
      <c r="F72">
        <v>4.5940580518353522E-2</v>
      </c>
      <c r="G72">
        <v>5.1341063029093102E-2</v>
      </c>
      <c r="I72">
        <v>10</v>
      </c>
      <c r="J72">
        <f t="shared" si="12"/>
        <v>3.7871143202253189E-2</v>
      </c>
      <c r="K72">
        <f t="shared" si="13"/>
        <v>4.2938663785835725E-2</v>
      </c>
      <c r="L72">
        <f t="shared" si="14"/>
        <v>2.8439424530266851E-3</v>
      </c>
      <c r="M72">
        <f t="shared" si="15"/>
        <v>1.0238902284605092E-2</v>
      </c>
    </row>
    <row r="73" spans="1:13" x14ac:dyDescent="0.2">
      <c r="A73">
        <v>20</v>
      </c>
      <c r="B73">
        <v>2.5234677691315686E-2</v>
      </c>
      <c r="C73">
        <v>3.3203507923411146E-2</v>
      </c>
      <c r="D73">
        <v>3.0067422169133894E-2</v>
      </c>
      <c r="E73">
        <v>3.9777047801202316E-2</v>
      </c>
      <c r="F73">
        <v>3.5238619983313332E-2</v>
      </c>
      <c r="G73">
        <v>5.1793021842719965E-2</v>
      </c>
      <c r="I73">
        <v>20</v>
      </c>
      <c r="J73">
        <f t="shared" si="12"/>
        <v>3.1693049220550634E-2</v>
      </c>
      <c r="K73">
        <f t="shared" si="13"/>
        <v>4.007838324981481E-2</v>
      </c>
      <c r="L73">
        <f t="shared" si="14"/>
        <v>7.4062223559622055E-3</v>
      </c>
      <c r="M73">
        <f t="shared" si="15"/>
        <v>1.0196077103272454E-2</v>
      </c>
    </row>
    <row r="74" spans="1:13" x14ac:dyDescent="0.2">
      <c r="A74">
        <v>30</v>
      </c>
      <c r="B74">
        <v>3.1549485931882261E-2</v>
      </c>
      <c r="C74">
        <v>3.1653588041459423E-2</v>
      </c>
      <c r="D74">
        <v>3.5705600893080849E-2</v>
      </c>
      <c r="E74">
        <v>3.6317956461653651E-2</v>
      </c>
      <c r="F74">
        <v>4.0176768932378336E-2</v>
      </c>
      <c r="G74">
        <v>4.3011514842548171E-2</v>
      </c>
      <c r="I74">
        <v>30</v>
      </c>
      <c r="J74">
        <f t="shared" si="12"/>
        <v>3.4524347762205587E-2</v>
      </c>
      <c r="K74">
        <f t="shared" si="13"/>
        <v>3.8280623938795312E-2</v>
      </c>
      <c r="L74">
        <f t="shared" si="14"/>
        <v>2.594435780227855E-3</v>
      </c>
      <c r="M74">
        <f t="shared" si="15"/>
        <v>5.9116114285565147E-3</v>
      </c>
    </row>
    <row r="75" spans="1:13" x14ac:dyDescent="0.2">
      <c r="A75">
        <v>45</v>
      </c>
      <c r="B75">
        <v>3.7457931585404058E-2</v>
      </c>
      <c r="C75">
        <v>3.4925871142622834E-2</v>
      </c>
      <c r="D75">
        <v>4.6142829547287441E-2</v>
      </c>
      <c r="E75">
        <v>3.2992315497169619E-2</v>
      </c>
      <c r="F75">
        <v>3.5402612149526363E-2</v>
      </c>
      <c r="G75">
        <v>4.6802781932567782E-2</v>
      </c>
      <c r="I75">
        <v>45</v>
      </c>
      <c r="J75">
        <f t="shared" si="12"/>
        <v>3.8864358876620368E-2</v>
      </c>
      <c r="K75">
        <f t="shared" si="13"/>
        <v>3.9043755074905657E-2</v>
      </c>
      <c r="L75">
        <f t="shared" si="14"/>
        <v>6.6871169602224787E-3</v>
      </c>
      <c r="M75">
        <f t="shared" si="15"/>
        <v>6.7237410591394651E-3</v>
      </c>
    </row>
    <row r="76" spans="1:13" x14ac:dyDescent="0.2">
      <c r="A76">
        <v>60</v>
      </c>
      <c r="B76">
        <v>4.0125993237068648E-2</v>
      </c>
      <c r="C76">
        <v>3.6905195338576689E-2</v>
      </c>
      <c r="D76">
        <v>3.8716294580348927E-2</v>
      </c>
      <c r="E76">
        <v>3.9188630031875997E-2</v>
      </c>
      <c r="F76">
        <v>4.3254501979593137E-2</v>
      </c>
      <c r="G76">
        <v>5.6586633909315884E-2</v>
      </c>
      <c r="I76">
        <v>60</v>
      </c>
      <c r="J76">
        <f t="shared" si="12"/>
        <v>3.9343639283097857E-2</v>
      </c>
      <c r="K76">
        <f t="shared" si="13"/>
        <v>4.5582110409161901E-2</v>
      </c>
      <c r="L76">
        <f t="shared" si="14"/>
        <v>7.1751897303320002E-4</v>
      </c>
      <c r="M76">
        <f t="shared" si="15"/>
        <v>1.00450523544925E-2</v>
      </c>
    </row>
    <row r="77" spans="1:13" x14ac:dyDescent="0.2">
      <c r="A77">
        <v>120</v>
      </c>
      <c r="B77">
        <v>3.9004904410660735E-2</v>
      </c>
      <c r="C77">
        <v>3.8422301023090175E-2</v>
      </c>
      <c r="D77">
        <v>3.8053911272312245E-2</v>
      </c>
      <c r="E77">
        <v>3.1660868619982942E-2</v>
      </c>
      <c r="F77">
        <v>5.0827269522471706E-2</v>
      </c>
      <c r="G77">
        <v>5.9749152880350549E-2</v>
      </c>
      <c r="I77">
        <v>120</v>
      </c>
      <c r="J77">
        <f t="shared" si="12"/>
        <v>3.6239894767651971E-2</v>
      </c>
      <c r="K77">
        <f t="shared" si="13"/>
        <v>4.9666241141970803E-2</v>
      </c>
      <c r="L77">
        <f t="shared" si="14"/>
        <v>3.9939588547046904E-3</v>
      </c>
      <c r="M77">
        <f t="shared" si="15"/>
        <v>1.0710725592163661E-2</v>
      </c>
    </row>
    <row r="78" spans="1:13" x14ac:dyDescent="0.2">
      <c r="A78">
        <v>300</v>
      </c>
      <c r="B78">
        <v>4.424277186000234E-2</v>
      </c>
      <c r="C78">
        <v>4.8288429263708563E-2</v>
      </c>
      <c r="D78">
        <v>3.7880779986891766E-2</v>
      </c>
      <c r="E78">
        <v>3.7463068836825757E-2</v>
      </c>
      <c r="F78">
        <v>6.6620504218004736E-2</v>
      </c>
      <c r="G78">
        <v>6.5458797009571468E-2</v>
      </c>
      <c r="I78">
        <v>300</v>
      </c>
      <c r="J78">
        <f t="shared" si="12"/>
        <v>3.9862206894573288E-2</v>
      </c>
      <c r="K78">
        <f t="shared" si="13"/>
        <v>6.0122576830428258E-2</v>
      </c>
      <c r="L78">
        <f t="shared" si="14"/>
        <v>3.7994253135810807E-3</v>
      </c>
      <c r="M78">
        <f t="shared" si="15"/>
        <v>1.0265119452919387E-2</v>
      </c>
    </row>
    <row r="79" spans="1:13" x14ac:dyDescent="0.2">
      <c r="A79">
        <v>600</v>
      </c>
      <c r="B79">
        <v>4.6619457365925834E-2</v>
      </c>
      <c r="C79">
        <v>5.4420523296270146E-2</v>
      </c>
      <c r="D79">
        <v>3.9139701326485178E-2</v>
      </c>
      <c r="E79">
        <v>3.2266116175585516E-2</v>
      </c>
      <c r="F79">
        <v>6.5605514810560095E-2</v>
      </c>
      <c r="G79">
        <v>7.092172139538265E-2</v>
      </c>
      <c r="I79">
        <v>600</v>
      </c>
      <c r="J79">
        <f t="shared" si="12"/>
        <v>3.9341758289332181E-2</v>
      </c>
      <c r="K79">
        <f t="shared" si="13"/>
        <v>6.3649253167404288E-2</v>
      </c>
      <c r="L79">
        <f t="shared" si="14"/>
        <v>7.1788035976586145E-3</v>
      </c>
      <c r="M79">
        <f t="shared" si="15"/>
        <v>8.4227432816690404E-3</v>
      </c>
    </row>
    <row r="80" spans="1:13" x14ac:dyDescent="0.2">
      <c r="A80">
        <v>1200</v>
      </c>
      <c r="B80">
        <v>4.6536886108566294E-2</v>
      </c>
      <c r="C80">
        <v>5.8013362110727724E-2</v>
      </c>
      <c r="D80">
        <v>4.1232117184594075E-2</v>
      </c>
      <c r="E80">
        <v>4.2091595441443412E-2</v>
      </c>
      <c r="F80">
        <v>6.149348138710152E-2</v>
      </c>
      <c r="G80">
        <v>9.4744210824821484E-2</v>
      </c>
      <c r="I80">
        <v>1200</v>
      </c>
      <c r="J80">
        <f t="shared" si="12"/>
        <v>4.3286866244867932E-2</v>
      </c>
      <c r="K80">
        <f t="shared" si="13"/>
        <v>7.1417018107550245E-2</v>
      </c>
      <c r="L80">
        <f t="shared" si="14"/>
        <v>2.8472175108910556E-3</v>
      </c>
      <c r="M80">
        <f t="shared" si="15"/>
        <v>2.0276741542860865E-2</v>
      </c>
    </row>
    <row r="81" spans="1:13" x14ac:dyDescent="0.2">
      <c r="A81" t="s">
        <v>95</v>
      </c>
    </row>
    <row r="82" spans="1:13" x14ac:dyDescent="0.2">
      <c r="A82" t="s">
        <v>47</v>
      </c>
      <c r="B82" t="s">
        <v>72</v>
      </c>
      <c r="C82" t="s">
        <v>87</v>
      </c>
      <c r="D82" t="s">
        <v>75</v>
      </c>
      <c r="E82" t="s">
        <v>78</v>
      </c>
      <c r="F82" t="s">
        <v>81</v>
      </c>
      <c r="G82" t="s">
        <v>84</v>
      </c>
      <c r="I82" t="s">
        <v>47</v>
      </c>
      <c r="J82" t="s">
        <v>112</v>
      </c>
      <c r="K82" t="s">
        <v>113</v>
      </c>
      <c r="L82" t="s">
        <v>108</v>
      </c>
      <c r="M82" t="s">
        <v>109</v>
      </c>
    </row>
    <row r="83" spans="1:13" x14ac:dyDescent="0.2">
      <c r="A83">
        <v>-180</v>
      </c>
      <c r="B83">
        <v>0.12628128895669796</v>
      </c>
      <c r="C83">
        <v>0.1491766854080927</v>
      </c>
      <c r="D83">
        <v>0.15646773043982423</v>
      </c>
      <c r="E83">
        <v>0.14255217792248256</v>
      </c>
      <c r="F83">
        <v>0.1044822103504499</v>
      </c>
      <c r="G83">
        <v>9.8613616682869595E-2</v>
      </c>
      <c r="I83">
        <v>-180</v>
      </c>
      <c r="J83">
        <f>AVERAGE(B83:D83)</f>
        <v>0.14397523493487163</v>
      </c>
      <c r="K83">
        <f>AVERAGE(E83:G83)</f>
        <v>0.11521600165193402</v>
      </c>
      <c r="L83">
        <f>STDEV(B83:D83)</f>
        <v>1.5751083379329192E-2</v>
      </c>
      <c r="M83">
        <f>STDEV(E83:G83)</f>
        <v>2.3854978468438544E-2</v>
      </c>
    </row>
    <row r="84" spans="1:13" x14ac:dyDescent="0.2">
      <c r="A84">
        <v>0</v>
      </c>
      <c r="B84">
        <v>0.21461538206238054</v>
      </c>
      <c r="C84">
        <v>0.25022378322876765</v>
      </c>
      <c r="D84">
        <v>0.23122228274913251</v>
      </c>
      <c r="E84">
        <v>0.16528898364864344</v>
      </c>
      <c r="F84">
        <v>0.17131639321811282</v>
      </c>
      <c r="G84">
        <v>0.12598715840298455</v>
      </c>
      <c r="I84">
        <v>0</v>
      </c>
      <c r="J84">
        <f t="shared" ref="J84:J93" si="16">AVERAGE(B84:D84)</f>
        <v>0.23202048268009356</v>
      </c>
      <c r="K84">
        <f t="shared" ref="K84:K93" si="17">AVERAGE(E84:G84)</f>
        <v>0.15419751175658028</v>
      </c>
      <c r="L84">
        <f t="shared" ref="L84:L93" si="18">STDEV(B84:D84)</f>
        <v>1.7817614900820181E-2</v>
      </c>
      <c r="M84">
        <f t="shared" ref="M84:M93" si="19">STDEV(E84:G84)</f>
        <v>2.4616060687700801E-2</v>
      </c>
    </row>
    <row r="85" spans="1:13" x14ac:dyDescent="0.2">
      <c r="A85">
        <v>10</v>
      </c>
      <c r="B85">
        <v>0.24738144999385933</v>
      </c>
      <c r="C85">
        <v>0.26368451575321311</v>
      </c>
      <c r="D85">
        <v>0.26785389683048688</v>
      </c>
      <c r="E85">
        <v>0.15243095149120622</v>
      </c>
      <c r="F85">
        <v>0.14320621574125109</v>
      </c>
      <c r="G85">
        <v>0.13366486885072235</v>
      </c>
      <c r="I85">
        <v>10</v>
      </c>
      <c r="J85">
        <f t="shared" si="16"/>
        <v>0.25963995419251978</v>
      </c>
      <c r="K85">
        <f t="shared" si="17"/>
        <v>0.14310067869439322</v>
      </c>
      <c r="L85">
        <f t="shared" si="18"/>
        <v>1.0818924555301878E-2</v>
      </c>
      <c r="M85">
        <f t="shared" si="19"/>
        <v>9.3834864505983172E-3</v>
      </c>
    </row>
    <row r="86" spans="1:13" x14ac:dyDescent="0.2">
      <c r="A86">
        <v>20</v>
      </c>
      <c r="B86">
        <v>0.30762083610011887</v>
      </c>
      <c r="C86">
        <v>0.32356538625588671</v>
      </c>
      <c r="D86">
        <v>0.32154626878613501</v>
      </c>
      <c r="E86">
        <v>0.15287048944086024</v>
      </c>
      <c r="F86">
        <v>0.16747960777713616</v>
      </c>
      <c r="G86">
        <v>0.14639138071829488</v>
      </c>
      <c r="I86">
        <v>20</v>
      </c>
      <c r="J86">
        <f t="shared" si="16"/>
        <v>0.3175774970473802</v>
      </c>
      <c r="K86">
        <f t="shared" si="17"/>
        <v>0.15558049264543042</v>
      </c>
      <c r="L86">
        <f t="shared" si="18"/>
        <v>8.6816203414571917E-3</v>
      </c>
      <c r="M86">
        <f t="shared" si="19"/>
        <v>1.0802148774567814E-2</v>
      </c>
    </row>
    <row r="87" spans="1:13" x14ac:dyDescent="0.2">
      <c r="A87">
        <v>30</v>
      </c>
      <c r="B87">
        <v>0.38844314886791287</v>
      </c>
      <c r="C87">
        <v>0.38481501357306652</v>
      </c>
      <c r="D87">
        <v>0.38581250788448523</v>
      </c>
      <c r="E87">
        <v>0.164551468494571</v>
      </c>
      <c r="F87">
        <v>0.2130092189898472</v>
      </c>
      <c r="G87">
        <v>0.16415085041258104</v>
      </c>
      <c r="I87">
        <v>30</v>
      </c>
      <c r="J87">
        <f t="shared" si="16"/>
        <v>0.38635689010848817</v>
      </c>
      <c r="K87">
        <f t="shared" si="17"/>
        <v>0.18057051263233306</v>
      </c>
      <c r="L87">
        <f t="shared" si="18"/>
        <v>1.8743279952519688E-3</v>
      </c>
      <c r="M87">
        <f t="shared" si="19"/>
        <v>2.8093457891895098E-2</v>
      </c>
    </row>
    <row r="88" spans="1:13" x14ac:dyDescent="0.2">
      <c r="A88">
        <v>45</v>
      </c>
      <c r="B88">
        <v>0.46224498093867078</v>
      </c>
      <c r="C88">
        <v>0.45139695380474648</v>
      </c>
      <c r="D88">
        <v>0.43574308908537407</v>
      </c>
      <c r="E88">
        <v>0.19816305168763665</v>
      </c>
      <c r="F88">
        <v>0.1951877632718356</v>
      </c>
      <c r="G88">
        <v>0.18768500620875492</v>
      </c>
      <c r="I88">
        <v>45</v>
      </c>
      <c r="J88">
        <f t="shared" si="16"/>
        <v>0.44979500794293042</v>
      </c>
      <c r="K88">
        <f t="shared" si="17"/>
        <v>0.19367860705607573</v>
      </c>
      <c r="L88">
        <f t="shared" si="18"/>
        <v>1.3323371977810302E-2</v>
      </c>
      <c r="M88">
        <f t="shared" si="19"/>
        <v>5.399585505115506E-3</v>
      </c>
    </row>
    <row r="89" spans="1:13" x14ac:dyDescent="0.2">
      <c r="A89">
        <v>60</v>
      </c>
      <c r="B89">
        <v>0.51578106835019533</v>
      </c>
      <c r="C89">
        <v>0.48603103023576177</v>
      </c>
      <c r="D89">
        <v>0.48609993893587428</v>
      </c>
      <c r="E89">
        <v>0.2189027206402015</v>
      </c>
      <c r="F89">
        <v>0.20942781311649347</v>
      </c>
      <c r="G89">
        <v>0.20551202132713503</v>
      </c>
      <c r="I89">
        <v>60</v>
      </c>
      <c r="J89">
        <f t="shared" si="16"/>
        <v>0.49597067917394377</v>
      </c>
      <c r="K89">
        <f t="shared" si="17"/>
        <v>0.21128085169461</v>
      </c>
      <c r="L89">
        <f t="shared" si="18"/>
        <v>1.7156334882140349E-2</v>
      </c>
      <c r="M89">
        <f t="shared" si="19"/>
        <v>6.8849851853312501E-3</v>
      </c>
    </row>
    <row r="90" spans="1:13" x14ac:dyDescent="0.2">
      <c r="A90">
        <v>120</v>
      </c>
      <c r="B90">
        <v>0.59696864167606301</v>
      </c>
      <c r="C90">
        <v>0.55943931561986782</v>
      </c>
      <c r="D90">
        <v>0.57390080541589739</v>
      </c>
      <c r="E90">
        <v>0.2549209446064602</v>
      </c>
      <c r="F90">
        <v>0.25055328001137911</v>
      </c>
      <c r="G90">
        <v>0.26143939331288024</v>
      </c>
      <c r="I90">
        <v>120</v>
      </c>
      <c r="J90">
        <f t="shared" si="16"/>
        <v>0.57676958757060937</v>
      </c>
      <c r="K90">
        <f t="shared" si="17"/>
        <v>0.25563787264357318</v>
      </c>
      <c r="L90">
        <f t="shared" si="18"/>
        <v>1.8928418102061469E-2</v>
      </c>
      <c r="M90">
        <f t="shared" si="19"/>
        <v>5.4783533165613718E-3</v>
      </c>
    </row>
    <row r="91" spans="1:13" x14ac:dyDescent="0.2">
      <c r="A91">
        <v>300</v>
      </c>
      <c r="B91">
        <v>0.65781022892593766</v>
      </c>
      <c r="C91">
        <v>0.58818451689821516</v>
      </c>
      <c r="D91">
        <v>0.63456331016356282</v>
      </c>
      <c r="E91">
        <v>0.26915230392979661</v>
      </c>
      <c r="F91">
        <v>0.27750813091884263</v>
      </c>
      <c r="G91">
        <v>0.27469736947523149</v>
      </c>
      <c r="I91">
        <v>300</v>
      </c>
      <c r="J91">
        <f t="shared" si="16"/>
        <v>0.62685268532923855</v>
      </c>
      <c r="K91">
        <f t="shared" si="17"/>
        <v>0.2737859347746236</v>
      </c>
      <c r="L91">
        <f t="shared" si="18"/>
        <v>3.544749984616135E-2</v>
      </c>
      <c r="M91">
        <f t="shared" si="19"/>
        <v>4.2518226771376122E-3</v>
      </c>
    </row>
    <row r="92" spans="1:13" x14ac:dyDescent="0.2">
      <c r="A92">
        <v>600</v>
      </c>
      <c r="B92">
        <v>0.68020313843698099</v>
      </c>
      <c r="C92">
        <v>0.65673851760396562</v>
      </c>
      <c r="D92">
        <v>0.6514996231440231</v>
      </c>
      <c r="E92">
        <v>0.30021647522005046</v>
      </c>
      <c r="F92">
        <v>0.29047814073639211</v>
      </c>
      <c r="G92">
        <v>0.27853334103977462</v>
      </c>
      <c r="I92">
        <v>600</v>
      </c>
      <c r="J92">
        <f t="shared" si="16"/>
        <v>0.66281375972832324</v>
      </c>
      <c r="K92">
        <f t="shared" si="17"/>
        <v>0.28974265233207236</v>
      </c>
      <c r="L92">
        <f t="shared" si="18"/>
        <v>1.5285757184236698E-2</v>
      </c>
      <c r="M92">
        <f t="shared" si="19"/>
        <v>1.0860261707925284E-2</v>
      </c>
    </row>
    <row r="93" spans="1:13" x14ac:dyDescent="0.2">
      <c r="A93">
        <v>1200</v>
      </c>
      <c r="B93">
        <v>0.68628165769742477</v>
      </c>
      <c r="C93">
        <v>0.55758878391267508</v>
      </c>
      <c r="D93">
        <v>0.65762423940422521</v>
      </c>
      <c r="E93">
        <v>0.32883225287472706</v>
      </c>
      <c r="F93">
        <v>0.29646638365412703</v>
      </c>
      <c r="G93">
        <v>0.30437748679913074</v>
      </c>
      <c r="I93">
        <v>1200</v>
      </c>
      <c r="J93">
        <f t="shared" si="16"/>
        <v>0.63383156033810828</v>
      </c>
      <c r="K93">
        <f t="shared" si="17"/>
        <v>0.30989204110932828</v>
      </c>
      <c r="L93">
        <f t="shared" si="18"/>
        <v>6.7565025150604405E-2</v>
      </c>
      <c r="M93">
        <f t="shared" si="19"/>
        <v>1.6872910375253427E-2</v>
      </c>
    </row>
    <row r="94" spans="1:13" x14ac:dyDescent="0.2">
      <c r="A94" t="s">
        <v>96</v>
      </c>
    </row>
    <row r="95" spans="1:13" x14ac:dyDescent="0.2">
      <c r="A95" t="s">
        <v>47</v>
      </c>
      <c r="B95" t="s">
        <v>100</v>
      </c>
      <c r="C95" t="s">
        <v>100</v>
      </c>
      <c r="D95" t="s">
        <v>99</v>
      </c>
      <c r="E95" t="s">
        <v>98</v>
      </c>
      <c r="F95" t="s">
        <v>97</v>
      </c>
      <c r="G95" t="s">
        <v>97</v>
      </c>
    </row>
    <row r="96" spans="1:13" x14ac:dyDescent="0.2">
      <c r="A96">
        <v>-180</v>
      </c>
      <c r="B96">
        <f xml:space="preserve"> 1-B83</f>
        <v>0.87371871104330201</v>
      </c>
      <c r="C96">
        <f xml:space="preserve"> 1-C83</f>
        <v>0.8508233145919073</v>
      </c>
      <c r="D96">
        <f xml:space="preserve"> 1-D83</f>
        <v>0.8435322695601758</v>
      </c>
      <c r="E96">
        <f t="shared" ref="E96:G106" si="20" xml:space="preserve"> 1-E83</f>
        <v>0.85744782207751746</v>
      </c>
      <c r="F96">
        <f t="shared" si="20"/>
        <v>0.89551778964955009</v>
      </c>
      <c r="G96">
        <f t="shared" si="20"/>
        <v>0.90138638331713039</v>
      </c>
    </row>
    <row r="97" spans="1:7" x14ac:dyDescent="0.2">
      <c r="A97">
        <v>0</v>
      </c>
      <c r="B97">
        <f t="shared" ref="B97:D106" si="21" xml:space="preserve"> 1-B84</f>
        <v>0.78538461793761949</v>
      </c>
      <c r="C97">
        <f t="shared" si="21"/>
        <v>0.7497762167712323</v>
      </c>
      <c r="D97">
        <f t="shared" si="21"/>
        <v>0.76877771725086752</v>
      </c>
      <c r="E97">
        <f t="shared" si="20"/>
        <v>0.83471101635135658</v>
      </c>
      <c r="F97">
        <f t="shared" si="20"/>
        <v>0.82868360678188724</v>
      </c>
      <c r="G97">
        <f t="shared" si="20"/>
        <v>0.87401284159701542</v>
      </c>
    </row>
    <row r="98" spans="1:7" x14ac:dyDescent="0.2">
      <c r="A98">
        <v>10</v>
      </c>
      <c r="B98">
        <f t="shared" si="21"/>
        <v>0.75261855000614064</v>
      </c>
      <c r="C98">
        <f t="shared" si="21"/>
        <v>0.73631548424678694</v>
      </c>
      <c r="D98">
        <f t="shared" si="21"/>
        <v>0.73214610316951312</v>
      </c>
      <c r="E98">
        <f t="shared" si="20"/>
        <v>0.84756904850879378</v>
      </c>
      <c r="F98">
        <f t="shared" si="20"/>
        <v>0.85679378425874897</v>
      </c>
      <c r="G98">
        <f t="shared" si="20"/>
        <v>0.86633513114927763</v>
      </c>
    </row>
    <row r="99" spans="1:7" x14ac:dyDescent="0.2">
      <c r="A99">
        <v>20</v>
      </c>
      <c r="B99">
        <f t="shared" si="21"/>
        <v>0.69237916389988108</v>
      </c>
      <c r="C99">
        <f t="shared" si="21"/>
        <v>0.67643461374411329</v>
      </c>
      <c r="D99">
        <f t="shared" si="21"/>
        <v>0.67845373121386499</v>
      </c>
      <c r="E99">
        <f t="shared" si="20"/>
        <v>0.84712951055913976</v>
      </c>
      <c r="F99">
        <f t="shared" si="20"/>
        <v>0.83252039222286389</v>
      </c>
      <c r="G99">
        <f t="shared" si="20"/>
        <v>0.85360861928170517</v>
      </c>
    </row>
    <row r="100" spans="1:7" x14ac:dyDescent="0.2">
      <c r="A100">
        <v>30</v>
      </c>
      <c r="B100">
        <f t="shared" si="21"/>
        <v>0.61155685113208713</v>
      </c>
      <c r="C100">
        <f t="shared" si="21"/>
        <v>0.61518498642693342</v>
      </c>
      <c r="D100">
        <f t="shared" si="21"/>
        <v>0.61418749211551482</v>
      </c>
      <c r="E100">
        <f t="shared" si="20"/>
        <v>0.83544853150542897</v>
      </c>
      <c r="F100">
        <f t="shared" si="20"/>
        <v>0.78699078101015285</v>
      </c>
      <c r="G100">
        <f t="shared" si="20"/>
        <v>0.83584914958741896</v>
      </c>
    </row>
    <row r="101" spans="1:7" x14ac:dyDescent="0.2">
      <c r="A101">
        <v>45</v>
      </c>
      <c r="B101">
        <f t="shared" si="21"/>
        <v>0.53775501906132916</v>
      </c>
      <c r="C101">
        <f t="shared" si="21"/>
        <v>0.54860304619525357</v>
      </c>
      <c r="D101">
        <f t="shared" si="21"/>
        <v>0.56425691091462593</v>
      </c>
      <c r="E101">
        <f t="shared" si="20"/>
        <v>0.8018369483123633</v>
      </c>
      <c r="F101">
        <f t="shared" si="20"/>
        <v>0.80481223672816438</v>
      </c>
      <c r="G101">
        <f t="shared" si="20"/>
        <v>0.81231499379124505</v>
      </c>
    </row>
    <row r="102" spans="1:7" x14ac:dyDescent="0.2">
      <c r="A102">
        <v>60</v>
      </c>
      <c r="B102">
        <f t="shared" si="21"/>
        <v>0.48421893164980467</v>
      </c>
      <c r="C102">
        <f t="shared" si="21"/>
        <v>0.51396896976423823</v>
      </c>
      <c r="D102">
        <f t="shared" si="21"/>
        <v>0.51390006106412578</v>
      </c>
      <c r="E102">
        <f t="shared" si="20"/>
        <v>0.78109727935979856</v>
      </c>
      <c r="F102">
        <f t="shared" si="20"/>
        <v>0.7905721868835065</v>
      </c>
      <c r="G102">
        <f t="shared" si="20"/>
        <v>0.79448797867286491</v>
      </c>
    </row>
    <row r="103" spans="1:7" x14ac:dyDescent="0.2">
      <c r="A103">
        <v>120</v>
      </c>
      <c r="B103">
        <f t="shared" si="21"/>
        <v>0.40303135832393699</v>
      </c>
      <c r="C103">
        <f t="shared" si="21"/>
        <v>0.44056068438013218</v>
      </c>
      <c r="D103">
        <f t="shared" si="21"/>
        <v>0.42609919458410261</v>
      </c>
      <c r="E103">
        <f t="shared" si="20"/>
        <v>0.7450790553935398</v>
      </c>
      <c r="F103">
        <f t="shared" si="20"/>
        <v>0.74944671998862089</v>
      </c>
      <c r="G103">
        <f t="shared" si="20"/>
        <v>0.73856060668711976</v>
      </c>
    </row>
    <row r="104" spans="1:7" x14ac:dyDescent="0.2">
      <c r="A104">
        <v>300</v>
      </c>
      <c r="B104">
        <f t="shared" si="21"/>
        <v>0.34218977107406234</v>
      </c>
      <c r="C104">
        <f t="shared" si="21"/>
        <v>0.41181548310178484</v>
      </c>
      <c r="D104">
        <f t="shared" si="21"/>
        <v>0.36543668983643718</v>
      </c>
      <c r="E104">
        <f t="shared" si="20"/>
        <v>0.73084769607020339</v>
      </c>
      <c r="F104">
        <f t="shared" si="20"/>
        <v>0.72249186908115737</v>
      </c>
      <c r="G104">
        <f t="shared" si="20"/>
        <v>0.72530263052476851</v>
      </c>
    </row>
    <row r="105" spans="1:7" x14ac:dyDescent="0.2">
      <c r="A105">
        <v>600</v>
      </c>
      <c r="B105">
        <f t="shared" si="21"/>
        <v>0.31979686156301901</v>
      </c>
      <c r="C105">
        <f t="shared" si="21"/>
        <v>0.34326148239603438</v>
      </c>
      <c r="D105">
        <f t="shared" si="21"/>
        <v>0.3485003768559769</v>
      </c>
      <c r="E105">
        <f t="shared" si="20"/>
        <v>0.69978352477994954</v>
      </c>
      <c r="F105">
        <f t="shared" si="20"/>
        <v>0.70952185926360789</v>
      </c>
      <c r="G105">
        <f t="shared" si="20"/>
        <v>0.72146665896022544</v>
      </c>
    </row>
    <row r="106" spans="1:7" x14ac:dyDescent="0.2">
      <c r="A106">
        <v>1200</v>
      </c>
      <c r="B106">
        <f t="shared" si="21"/>
        <v>0.31371834230257523</v>
      </c>
      <c r="C106">
        <f t="shared" si="21"/>
        <v>0.44241121608732492</v>
      </c>
      <c r="D106">
        <f t="shared" si="21"/>
        <v>0.34237576059577479</v>
      </c>
      <c r="E106">
        <f t="shared" si="20"/>
        <v>0.67116774712527294</v>
      </c>
      <c r="F106">
        <f t="shared" si="20"/>
        <v>0.70353361634587297</v>
      </c>
      <c r="G106">
        <f t="shared" si="20"/>
        <v>0.69562251320086932</v>
      </c>
    </row>
    <row r="108" spans="1:7" x14ac:dyDescent="0.2">
      <c r="A108" t="s">
        <v>164</v>
      </c>
      <c r="B108" t="s">
        <v>51</v>
      </c>
    </row>
    <row r="109" spans="1:7" x14ac:dyDescent="0.2">
      <c r="A109" t="s">
        <v>47</v>
      </c>
      <c r="B109" t="s">
        <v>117</v>
      </c>
      <c r="C109" t="s">
        <v>118</v>
      </c>
      <c r="D109" t="s">
        <v>119</v>
      </c>
      <c r="E109" t="s">
        <v>120</v>
      </c>
      <c r="F109" t="s">
        <v>121</v>
      </c>
    </row>
    <row r="110" spans="1:7" x14ac:dyDescent="0.2">
      <c r="A110">
        <v>0</v>
      </c>
      <c r="B110">
        <v>9.5629676099212246E-2</v>
      </c>
      <c r="C110">
        <v>0.10789614545081129</v>
      </c>
      <c r="D110">
        <v>0.12082994999521501</v>
      </c>
      <c r="E110">
        <f>AVERAGE(B110:D110)</f>
        <v>0.10811859051507951</v>
      </c>
      <c r="F110">
        <f>STDEV(B110:D110)</f>
        <v>1.2601609518761983E-2</v>
      </c>
    </row>
    <row r="111" spans="1:7" x14ac:dyDescent="0.2">
      <c r="A111">
        <v>10</v>
      </c>
      <c r="B111">
        <v>0.113017310854632</v>
      </c>
      <c r="C111">
        <v>0.15507128230719858</v>
      </c>
      <c r="D111">
        <v>0.13507072283606461</v>
      </c>
      <c r="E111">
        <f t="shared" ref="E111:E120" si="22">AVERAGE(B111:D111)</f>
        <v>0.13438643866596509</v>
      </c>
      <c r="F111">
        <f t="shared" ref="F111:F120" si="23">STDEV(B111:D111)</f>
        <v>2.1035334852395393E-2</v>
      </c>
    </row>
    <row r="112" spans="1:7" x14ac:dyDescent="0.2">
      <c r="A112">
        <v>20</v>
      </c>
      <c r="B112">
        <v>0.2359637986312263</v>
      </c>
      <c r="C112">
        <v>0.23515156596376902</v>
      </c>
      <c r="D112">
        <v>0.21030107138618476</v>
      </c>
      <c r="E112">
        <f t="shared" si="22"/>
        <v>0.22713881199372668</v>
      </c>
      <c r="F112">
        <f t="shared" si="23"/>
        <v>1.4587565322961578E-2</v>
      </c>
    </row>
    <row r="113" spans="1:6" x14ac:dyDescent="0.2">
      <c r="A113">
        <v>30</v>
      </c>
      <c r="B113">
        <v>0.29939064105474372</v>
      </c>
      <c r="C113">
        <v>0.29083304404112204</v>
      </c>
      <c r="D113">
        <v>0.30780537494999299</v>
      </c>
      <c r="E113">
        <f t="shared" si="22"/>
        <v>0.29934302001528623</v>
      </c>
      <c r="F113">
        <f t="shared" si="23"/>
        <v>8.4862656653326256E-3</v>
      </c>
    </row>
    <row r="114" spans="1:6" x14ac:dyDescent="0.2">
      <c r="A114">
        <v>45</v>
      </c>
      <c r="B114">
        <v>0.36539024983244456</v>
      </c>
      <c r="C114">
        <v>0.35203881959943883</v>
      </c>
      <c r="D114">
        <v>0.37239264703631947</v>
      </c>
      <c r="E114">
        <f t="shared" si="22"/>
        <v>0.36327390548940097</v>
      </c>
      <c r="F114">
        <f t="shared" si="23"/>
        <v>1.0340636240886159E-2</v>
      </c>
    </row>
    <row r="115" spans="1:6" x14ac:dyDescent="0.2">
      <c r="A115">
        <v>60</v>
      </c>
      <c r="B115">
        <v>0.43895225821630784</v>
      </c>
      <c r="C115">
        <v>0.40387410640760263</v>
      </c>
      <c r="D115">
        <v>0.31536452695724893</v>
      </c>
      <c r="E115">
        <f t="shared" si="22"/>
        <v>0.38606363052705311</v>
      </c>
      <c r="F115">
        <f t="shared" si="23"/>
        <v>6.368980780124131E-2</v>
      </c>
    </row>
    <row r="116" spans="1:6" x14ac:dyDescent="0.2">
      <c r="A116">
        <v>120</v>
      </c>
      <c r="B116">
        <v>0.52510391129975564</v>
      </c>
      <c r="C116">
        <v>0.54401321722721507</v>
      </c>
      <c r="D116">
        <v>0.36541630449546642</v>
      </c>
      <c r="E116">
        <f t="shared" si="22"/>
        <v>0.47817781100747903</v>
      </c>
      <c r="F116">
        <f t="shared" si="23"/>
        <v>9.8110949826247948E-2</v>
      </c>
    </row>
    <row r="117" spans="1:6" x14ac:dyDescent="0.2">
      <c r="A117">
        <v>300</v>
      </c>
      <c r="B117">
        <v>0.58598475052528665</v>
      </c>
      <c r="C117">
        <v>0.62735051636216654</v>
      </c>
      <c r="D117">
        <v>0.53211888804116203</v>
      </c>
      <c r="E117">
        <f t="shared" si="22"/>
        <v>0.58181805164287181</v>
      </c>
      <c r="F117">
        <f t="shared" si="23"/>
        <v>4.7752348558474329E-2</v>
      </c>
    </row>
    <row r="118" spans="1:6" x14ac:dyDescent="0.2">
      <c r="A118">
        <v>600</v>
      </c>
      <c r="B118">
        <v>0.66272582306496086</v>
      </c>
      <c r="C118">
        <v>0.65990486285081629</v>
      </c>
      <c r="D118">
        <v>0.61088605581559441</v>
      </c>
      <c r="E118">
        <f t="shared" si="22"/>
        <v>0.64450558057712393</v>
      </c>
      <c r="F118">
        <f t="shared" si="23"/>
        <v>2.9149507509146105E-2</v>
      </c>
    </row>
    <row r="119" spans="1:6" x14ac:dyDescent="0.2">
      <c r="A119">
        <v>1200</v>
      </c>
      <c r="B119">
        <v>0.69867430158944066</v>
      </c>
      <c r="C119">
        <v>0.68332042112830815</v>
      </c>
      <c r="D119">
        <v>0.5837724424797841</v>
      </c>
      <c r="E119">
        <f t="shared" si="22"/>
        <v>0.65525572173251101</v>
      </c>
      <c r="F119">
        <f t="shared" si="23"/>
        <v>6.2380524371362774E-2</v>
      </c>
    </row>
    <row r="120" spans="1:6" x14ac:dyDescent="0.2">
      <c r="A120">
        <v>1800</v>
      </c>
      <c r="B120">
        <v>0.69659148520828396</v>
      </c>
      <c r="C120">
        <v>0.68497887210615116</v>
      </c>
      <c r="D120">
        <v>0.67332588676090332</v>
      </c>
      <c r="E120">
        <f t="shared" si="22"/>
        <v>0.68496541469177952</v>
      </c>
      <c r="F120">
        <f t="shared" si="23"/>
        <v>1.1632805061772125E-2</v>
      </c>
    </row>
    <row r="122" spans="1:6" x14ac:dyDescent="0.2">
      <c r="A122" t="s">
        <v>165</v>
      </c>
      <c r="B122" t="s">
        <v>167</v>
      </c>
    </row>
    <row r="123" spans="1:6" x14ac:dyDescent="0.2">
      <c r="A123" t="s">
        <v>47</v>
      </c>
      <c r="B123" t="s">
        <v>117</v>
      </c>
      <c r="C123" t="s">
        <v>118</v>
      </c>
      <c r="D123" t="s">
        <v>119</v>
      </c>
      <c r="E123" t="s">
        <v>120</v>
      </c>
      <c r="F123" t="s">
        <v>121</v>
      </c>
    </row>
    <row r="124" spans="1:6" x14ac:dyDescent="0.2">
      <c r="A124">
        <v>0</v>
      </c>
      <c r="B124">
        <v>0.87577348914150155</v>
      </c>
      <c r="C124">
        <v>0.86225826662366534</v>
      </c>
      <c r="D124">
        <v>0.84748360885421359</v>
      </c>
      <c r="E124">
        <f>AVERAGE(B124:D124)</f>
        <v>0.86183845487312682</v>
      </c>
      <c r="F124">
        <f>STDEV(B124:D124)</f>
        <v>1.4149611764874987E-2</v>
      </c>
    </row>
    <row r="125" spans="1:6" x14ac:dyDescent="0.2">
      <c r="A125">
        <v>10</v>
      </c>
      <c r="B125">
        <v>0.86013501298452433</v>
      </c>
      <c r="C125">
        <v>0.79869190394677014</v>
      </c>
      <c r="D125">
        <v>0.82521754996127505</v>
      </c>
      <c r="E125">
        <f t="shared" ref="E125:E134" si="24">AVERAGE(B125:D125)</f>
        <v>0.8280148222975231</v>
      </c>
      <c r="F125">
        <f t="shared" ref="F125:F134" si="25">STDEV(B125:D125)</f>
        <v>3.0816918428822369E-2</v>
      </c>
    </row>
    <row r="126" spans="1:6" x14ac:dyDescent="0.2">
      <c r="A126">
        <v>20</v>
      </c>
      <c r="B126">
        <v>0.73103726358673804</v>
      </c>
      <c r="C126">
        <v>0.73280698105427777</v>
      </c>
      <c r="D126">
        <v>0.75302335605620407</v>
      </c>
      <c r="E126">
        <f t="shared" si="24"/>
        <v>0.73895586689907322</v>
      </c>
      <c r="F126">
        <f t="shared" si="25"/>
        <v>1.2214895143562339E-2</v>
      </c>
    </row>
    <row r="127" spans="1:6" x14ac:dyDescent="0.2">
      <c r="A127">
        <v>30</v>
      </c>
      <c r="B127">
        <v>0.67105325248992831</v>
      </c>
      <c r="C127">
        <v>0.67256456925733255</v>
      </c>
      <c r="D127">
        <v>0.66466469562519048</v>
      </c>
      <c r="E127">
        <f t="shared" si="24"/>
        <v>0.66942750579081711</v>
      </c>
      <c r="F127">
        <f t="shared" si="25"/>
        <v>4.1933626242201582E-3</v>
      </c>
    </row>
    <row r="128" spans="1:6" x14ac:dyDescent="0.2">
      <c r="A128">
        <v>45</v>
      </c>
      <c r="B128">
        <v>0.6064874499065035</v>
      </c>
      <c r="C128">
        <v>0.6164848544032977</v>
      </c>
      <c r="D128">
        <v>0.58944452561510496</v>
      </c>
      <c r="E128">
        <f t="shared" si="24"/>
        <v>0.60413894330830209</v>
      </c>
      <c r="F128">
        <f t="shared" si="25"/>
        <v>1.3672287945868387E-2</v>
      </c>
    </row>
    <row r="129" spans="1:6" x14ac:dyDescent="0.2">
      <c r="A129">
        <v>60</v>
      </c>
      <c r="B129">
        <v>0.53005887612616442</v>
      </c>
      <c r="C129">
        <v>0.56636781803967273</v>
      </c>
      <c r="D129">
        <v>0.64566988431163175</v>
      </c>
      <c r="E129">
        <f t="shared" si="24"/>
        <v>0.58069885949248967</v>
      </c>
      <c r="F129">
        <f t="shared" si="25"/>
        <v>5.9122841315830003E-2</v>
      </c>
    </row>
    <row r="130" spans="1:6" x14ac:dyDescent="0.2">
      <c r="A130">
        <v>120</v>
      </c>
      <c r="B130">
        <v>0.43781956733593225</v>
      </c>
      <c r="C130">
        <v>0.41930065974086717</v>
      </c>
      <c r="D130">
        <v>0.59294454167897126</v>
      </c>
      <c r="E130">
        <f t="shared" si="24"/>
        <v>0.48335492291859028</v>
      </c>
      <c r="F130">
        <f t="shared" si="25"/>
        <v>9.5358014291735529E-2</v>
      </c>
    </row>
    <row r="131" spans="1:6" x14ac:dyDescent="0.2">
      <c r="A131">
        <v>300</v>
      </c>
      <c r="B131">
        <v>0.37113510057867671</v>
      </c>
      <c r="C131">
        <v>0.33395982492166448</v>
      </c>
      <c r="D131">
        <v>0.42974109352724521</v>
      </c>
      <c r="E131">
        <f t="shared" si="24"/>
        <v>0.37827867300919543</v>
      </c>
      <c r="F131">
        <f t="shared" si="25"/>
        <v>4.8288568256122384E-2</v>
      </c>
    </row>
    <row r="132" spans="1:6" x14ac:dyDescent="0.2">
      <c r="A132">
        <v>600</v>
      </c>
      <c r="B132">
        <v>0.29788758578782343</v>
      </c>
      <c r="C132">
        <v>0.3058931274852652</v>
      </c>
      <c r="D132">
        <v>0.34979975402565638</v>
      </c>
      <c r="E132">
        <f t="shared" si="24"/>
        <v>0.31786015576624832</v>
      </c>
      <c r="F132">
        <f t="shared" si="25"/>
        <v>2.7948624781850284E-2</v>
      </c>
    </row>
    <row r="133" spans="1:6" x14ac:dyDescent="0.2">
      <c r="A133">
        <v>1200</v>
      </c>
      <c r="B133">
        <v>0.26618911830715819</v>
      </c>
      <c r="C133">
        <v>0.28493338243502575</v>
      </c>
      <c r="D133">
        <v>0.37136113719860009</v>
      </c>
      <c r="E133">
        <f t="shared" si="24"/>
        <v>0.30749454598026132</v>
      </c>
      <c r="F133">
        <f t="shared" si="25"/>
        <v>5.6098511253077014E-2</v>
      </c>
    </row>
    <row r="134" spans="1:6" x14ac:dyDescent="0.2">
      <c r="A134">
        <v>1800</v>
      </c>
      <c r="B134">
        <v>0.26403088903986222</v>
      </c>
      <c r="C134">
        <v>0.27896832261747007</v>
      </c>
      <c r="D134">
        <v>0.28463698543291682</v>
      </c>
      <c r="E134">
        <f t="shared" si="24"/>
        <v>0.27587873236341637</v>
      </c>
      <c r="F134">
        <f t="shared" si="25"/>
        <v>1.0644809913447127E-2</v>
      </c>
    </row>
    <row r="136" spans="1:6" x14ac:dyDescent="0.2">
      <c r="A136" t="s">
        <v>122</v>
      </c>
      <c r="B136" t="s">
        <v>50</v>
      </c>
    </row>
    <row r="137" spans="1:6" x14ac:dyDescent="0.2">
      <c r="A137" t="s">
        <v>47</v>
      </c>
      <c r="B137" t="s">
        <v>117</v>
      </c>
      <c r="C137" t="s">
        <v>118</v>
      </c>
      <c r="D137" t="s">
        <v>119</v>
      </c>
      <c r="E137" t="s">
        <v>120</v>
      </c>
      <c r="F137" t="s">
        <v>121</v>
      </c>
    </row>
    <row r="138" spans="1:6" x14ac:dyDescent="0.2">
      <c r="A138">
        <v>0</v>
      </c>
      <c r="B138">
        <v>2.8596834759286184E-2</v>
      </c>
      <c r="C138">
        <v>2.9845587925523394E-2</v>
      </c>
      <c r="D138">
        <v>3.1686441150571343E-2</v>
      </c>
      <c r="E138">
        <f>AVERAGE(B138:D138)</f>
        <v>3.004295461179364E-2</v>
      </c>
      <c r="F138">
        <f>STDEV(B138:D138)</f>
        <v>1.5542303947306199E-3</v>
      </c>
    </row>
    <row r="139" spans="1:6" x14ac:dyDescent="0.2">
      <c r="A139">
        <v>10</v>
      </c>
      <c r="B139">
        <v>2.6847676160843627E-2</v>
      </c>
      <c r="C139">
        <v>4.6236813746031329E-2</v>
      </c>
      <c r="D139">
        <v>3.9711727202660307E-2</v>
      </c>
      <c r="E139">
        <f t="shared" ref="E139:E148" si="26">AVERAGE(B139:D139)</f>
        <v>3.7598739036511751E-2</v>
      </c>
      <c r="F139">
        <f t="shared" ref="F139:F148" si="27">STDEV(B139:D139)</f>
        <v>9.865759135365481E-3</v>
      </c>
    </row>
    <row r="140" spans="1:6" x14ac:dyDescent="0.2">
      <c r="A140">
        <v>20</v>
      </c>
      <c r="B140">
        <v>3.2998937782035637E-2</v>
      </c>
      <c r="C140">
        <v>3.2041452981953239E-2</v>
      </c>
      <c r="D140">
        <v>3.6675572557611169E-2</v>
      </c>
      <c r="E140">
        <f t="shared" si="26"/>
        <v>3.3905321107200015E-2</v>
      </c>
      <c r="F140">
        <f t="shared" si="27"/>
        <v>2.4464084101956554E-3</v>
      </c>
    </row>
    <row r="141" spans="1:6" x14ac:dyDescent="0.2">
      <c r="A141">
        <v>30</v>
      </c>
      <c r="B141">
        <v>2.9556106455328045E-2</v>
      </c>
      <c r="C141">
        <v>3.6602386701545399E-2</v>
      </c>
      <c r="D141">
        <v>2.7529929424816565E-2</v>
      </c>
      <c r="E141">
        <f t="shared" si="26"/>
        <v>3.122947419389667E-2</v>
      </c>
      <c r="F141">
        <f t="shared" si="27"/>
        <v>4.762088822237485E-3</v>
      </c>
    </row>
    <row r="142" spans="1:6" x14ac:dyDescent="0.2">
      <c r="A142">
        <v>45</v>
      </c>
      <c r="B142">
        <v>2.8122300261051881E-2</v>
      </c>
      <c r="C142">
        <v>3.1476325997263521E-2</v>
      </c>
      <c r="D142">
        <v>3.8162827348575588E-2</v>
      </c>
      <c r="E142">
        <f t="shared" si="26"/>
        <v>3.2587151202296993E-2</v>
      </c>
      <c r="F142">
        <f t="shared" si="27"/>
        <v>5.1116040071515299E-3</v>
      </c>
    </row>
    <row r="143" spans="1:6" x14ac:dyDescent="0.2">
      <c r="A143">
        <v>60</v>
      </c>
      <c r="B143">
        <v>3.0988865657527769E-2</v>
      </c>
      <c r="C143">
        <v>2.9758075552724601E-2</v>
      </c>
      <c r="D143">
        <v>3.8965588731119376E-2</v>
      </c>
      <c r="E143">
        <f t="shared" si="26"/>
        <v>3.3237509980457249E-2</v>
      </c>
      <c r="F143">
        <f t="shared" si="27"/>
        <v>4.9986873977936044E-3</v>
      </c>
    </row>
    <row r="144" spans="1:6" x14ac:dyDescent="0.2">
      <c r="A144">
        <v>120</v>
      </c>
      <c r="B144">
        <v>3.7076521364312109E-2</v>
      </c>
      <c r="C144">
        <v>3.6686123031917692E-2</v>
      </c>
      <c r="D144">
        <v>4.1639153825562332E-2</v>
      </c>
      <c r="E144">
        <f t="shared" si="26"/>
        <v>3.8467266073930716E-2</v>
      </c>
      <c r="F144">
        <f t="shared" si="27"/>
        <v>2.7538621327504961E-3</v>
      </c>
    </row>
    <row r="145" spans="1:6" x14ac:dyDescent="0.2">
      <c r="A145">
        <v>300</v>
      </c>
      <c r="B145">
        <v>4.2880148896036627E-2</v>
      </c>
      <c r="C145">
        <v>3.8689658716168966E-2</v>
      </c>
      <c r="D145">
        <v>3.8140018431592725E-2</v>
      </c>
      <c r="E145">
        <f t="shared" si="26"/>
        <v>3.9903275347932775E-2</v>
      </c>
      <c r="F145">
        <f t="shared" si="27"/>
        <v>2.5926546630158026E-3</v>
      </c>
    </row>
    <row r="146" spans="1:6" x14ac:dyDescent="0.2">
      <c r="A146">
        <v>600</v>
      </c>
      <c r="B146">
        <v>3.9386591147215787E-2</v>
      </c>
      <c r="C146">
        <v>3.4202009663918551E-2</v>
      </c>
      <c r="D146">
        <v>3.9314190158749263E-2</v>
      </c>
      <c r="E146">
        <f t="shared" si="26"/>
        <v>3.7634263656627864E-2</v>
      </c>
      <c r="F146">
        <f t="shared" si="27"/>
        <v>2.9726395810179399E-3</v>
      </c>
    </row>
    <row r="147" spans="1:6" x14ac:dyDescent="0.2">
      <c r="A147">
        <v>1200</v>
      </c>
      <c r="B147">
        <v>3.5136580103401129E-2</v>
      </c>
      <c r="C147">
        <v>3.1746196436666041E-2</v>
      </c>
      <c r="D147">
        <v>4.4866420321615808E-2</v>
      </c>
      <c r="E147">
        <f t="shared" si="26"/>
        <v>3.7249732287227659E-2</v>
      </c>
      <c r="F147">
        <f t="shared" si="27"/>
        <v>6.8105893879906012E-3</v>
      </c>
    </row>
    <row r="148" spans="1:6" x14ac:dyDescent="0.2">
      <c r="A148">
        <v>1800</v>
      </c>
      <c r="B148">
        <v>3.9377625751853843E-2</v>
      </c>
      <c r="C148">
        <v>3.6052805276378753E-2</v>
      </c>
      <c r="D148">
        <v>4.203712780617986E-2</v>
      </c>
      <c r="E148">
        <f t="shared" si="26"/>
        <v>3.915585294480415E-2</v>
      </c>
      <c r="F148">
        <f t="shared" si="27"/>
        <v>2.9983189321070068E-3</v>
      </c>
    </row>
    <row r="150" spans="1:6" x14ac:dyDescent="0.2">
      <c r="A150" t="s">
        <v>123</v>
      </c>
      <c r="B150" t="s">
        <v>51</v>
      </c>
    </row>
    <row r="151" spans="1:6" x14ac:dyDescent="0.2">
      <c r="A151" t="s">
        <v>47</v>
      </c>
      <c r="B151" t="s">
        <v>117</v>
      </c>
      <c r="C151" t="s">
        <v>118</v>
      </c>
      <c r="D151" t="s">
        <v>119</v>
      </c>
      <c r="E151" t="s">
        <v>120</v>
      </c>
      <c r="F151" t="s">
        <v>121</v>
      </c>
    </row>
    <row r="152" spans="1:6" x14ac:dyDescent="0.2">
      <c r="A152">
        <v>0</v>
      </c>
      <c r="B152">
        <v>0.12748180316325108</v>
      </c>
      <c r="C152">
        <v>0.12186908554537149</v>
      </c>
      <c r="D152">
        <v>0.12802727173268708</v>
      </c>
      <c r="E152">
        <f>AVERAGE(B152:D152)</f>
        <v>0.12579272014710322</v>
      </c>
      <c r="F152">
        <f>STDEV(B152:D152)</f>
        <v>3.4088950344635894E-3</v>
      </c>
    </row>
    <row r="153" spans="1:6" x14ac:dyDescent="0.2">
      <c r="A153">
        <v>10</v>
      </c>
      <c r="B153">
        <v>0.1156594334171499</v>
      </c>
      <c r="C153">
        <v>0.10529488056754038</v>
      </c>
      <c r="D153">
        <v>0.16138161053458258</v>
      </c>
      <c r="E153">
        <f t="shared" ref="E153:E162" si="28">AVERAGE(B153:D153)</f>
        <v>0.12744530817309097</v>
      </c>
      <c r="F153">
        <f t="shared" ref="F153:F162" si="29">STDEV(B153:D153)</f>
        <v>2.98430972323756E-2</v>
      </c>
    </row>
    <row r="154" spans="1:6" x14ac:dyDescent="0.2">
      <c r="A154">
        <v>20</v>
      </c>
      <c r="B154">
        <v>0.19677551160754495</v>
      </c>
      <c r="C154">
        <v>0.17665643826298583</v>
      </c>
      <c r="D154">
        <v>0.20156095523003881</v>
      </c>
      <c r="E154">
        <f t="shared" si="28"/>
        <v>0.19166430170018986</v>
      </c>
      <c r="F154">
        <f t="shared" si="29"/>
        <v>1.3215600303366512E-2</v>
      </c>
    </row>
    <row r="155" spans="1:6" x14ac:dyDescent="0.2">
      <c r="A155">
        <v>30</v>
      </c>
      <c r="B155">
        <v>0.20263575222504543</v>
      </c>
      <c r="C155">
        <v>0.20906147124803318</v>
      </c>
      <c r="D155">
        <v>0.24780809960302455</v>
      </c>
      <c r="E155">
        <f t="shared" si="28"/>
        <v>0.21983510769203438</v>
      </c>
      <c r="F155">
        <f t="shared" si="29"/>
        <v>2.4437444088526064E-2</v>
      </c>
    </row>
    <row r="156" spans="1:6" x14ac:dyDescent="0.2">
      <c r="A156">
        <v>45</v>
      </c>
      <c r="B156">
        <v>0.29142904780940038</v>
      </c>
      <c r="C156">
        <v>0.27884339380674078</v>
      </c>
      <c r="D156">
        <v>0.25940939384745687</v>
      </c>
      <c r="E156">
        <f t="shared" si="28"/>
        <v>0.27656061182119934</v>
      </c>
      <c r="F156">
        <f t="shared" si="29"/>
        <v>1.613142523634491E-2</v>
      </c>
    </row>
    <row r="157" spans="1:6" x14ac:dyDescent="0.2">
      <c r="A157">
        <v>60</v>
      </c>
      <c r="B157">
        <v>0.35360312217664736</v>
      </c>
      <c r="C157">
        <v>0.33266291740942516</v>
      </c>
      <c r="D157">
        <v>0.33384169794360474</v>
      </c>
      <c r="E157">
        <f t="shared" si="28"/>
        <v>0.3400359125098924</v>
      </c>
      <c r="F157">
        <f t="shared" si="29"/>
        <v>1.176432167586413E-2</v>
      </c>
    </row>
    <row r="158" spans="1:6" x14ac:dyDescent="0.2">
      <c r="A158">
        <v>120</v>
      </c>
      <c r="B158">
        <v>0.50848596539027069</v>
      </c>
      <c r="C158">
        <v>0.45524704612258077</v>
      </c>
      <c r="D158">
        <v>0.4476789035609185</v>
      </c>
      <c r="E158">
        <f t="shared" si="28"/>
        <v>0.47047063835792335</v>
      </c>
      <c r="F158">
        <f t="shared" si="29"/>
        <v>3.3138995345222091E-2</v>
      </c>
    </row>
    <row r="159" spans="1:6" x14ac:dyDescent="0.2">
      <c r="A159">
        <v>300</v>
      </c>
      <c r="B159">
        <v>0.61203830997519137</v>
      </c>
      <c r="C159">
        <v>0.57198003827277089</v>
      </c>
      <c r="D159">
        <v>0.52515907487375812</v>
      </c>
      <c r="E159">
        <f t="shared" si="28"/>
        <v>0.56972580770724013</v>
      </c>
      <c r="F159">
        <f t="shared" si="29"/>
        <v>4.3483462828234572E-2</v>
      </c>
    </row>
    <row r="160" spans="1:6" x14ac:dyDescent="0.2">
      <c r="A160">
        <v>600</v>
      </c>
      <c r="B160">
        <v>0.71632408271385561</v>
      </c>
      <c r="C160">
        <v>0.60914708961227804</v>
      </c>
      <c r="D160">
        <v>0.59577950595161988</v>
      </c>
      <c r="E160">
        <f t="shared" si="28"/>
        <v>0.64041689275925118</v>
      </c>
      <c r="F160">
        <f t="shared" si="29"/>
        <v>6.6076464708203581E-2</v>
      </c>
    </row>
    <row r="161" spans="1:6" x14ac:dyDescent="0.2">
      <c r="A161">
        <v>1200</v>
      </c>
      <c r="B161">
        <v>0.76257287989194178</v>
      </c>
      <c r="C161">
        <v>0.67930248751928346</v>
      </c>
      <c r="D161">
        <v>0.67502396002153453</v>
      </c>
      <c r="E161">
        <f t="shared" si="28"/>
        <v>0.70563310914425326</v>
      </c>
      <c r="F161">
        <f t="shared" si="29"/>
        <v>4.9357669809126349E-2</v>
      </c>
    </row>
    <row r="162" spans="1:6" x14ac:dyDescent="0.2">
      <c r="A162">
        <v>1800</v>
      </c>
      <c r="B162">
        <v>0.77348271610270924</v>
      </c>
      <c r="C162">
        <v>0.72844107465611529</v>
      </c>
      <c r="D162">
        <v>0.64073148723187945</v>
      </c>
      <c r="E162">
        <f t="shared" si="28"/>
        <v>0.71421842599690122</v>
      </c>
      <c r="F162">
        <f t="shared" si="29"/>
        <v>6.7508777154096339E-2</v>
      </c>
    </row>
    <row r="164" spans="1:6" x14ac:dyDescent="0.2">
      <c r="A164" t="s">
        <v>124</v>
      </c>
      <c r="B164" t="s">
        <v>167</v>
      </c>
    </row>
    <row r="165" spans="1:6" x14ac:dyDescent="0.2">
      <c r="A165" t="s">
        <v>47</v>
      </c>
      <c r="B165" t="s">
        <v>117</v>
      </c>
      <c r="C165" t="s">
        <v>118</v>
      </c>
      <c r="D165" t="s">
        <v>119</v>
      </c>
      <c r="E165" t="s">
        <v>120</v>
      </c>
      <c r="F165" t="s">
        <v>121</v>
      </c>
    </row>
    <row r="166" spans="1:6" x14ac:dyDescent="0.2">
      <c r="A166">
        <v>0</v>
      </c>
      <c r="B166">
        <v>0.83738492877052917</v>
      </c>
      <c r="C166">
        <v>0.84034742820914921</v>
      </c>
      <c r="D166">
        <v>0.83302823047997343</v>
      </c>
      <c r="E166">
        <f>AVERAGE(B166:D166)</f>
        <v>0.83692019581988397</v>
      </c>
      <c r="F166">
        <f>STDEV(B166:D166)</f>
        <v>3.6816635351773421E-3</v>
      </c>
    </row>
    <row r="167" spans="1:6" x14ac:dyDescent="0.2">
      <c r="A167">
        <v>10</v>
      </c>
      <c r="B167">
        <v>0.85243068258367638</v>
      </c>
      <c r="C167">
        <v>0.86383913903707332</v>
      </c>
      <c r="D167">
        <v>0.79244844499229283</v>
      </c>
      <c r="E167">
        <f t="shared" ref="E167:E176" si="30">AVERAGE(B167:D167)</f>
        <v>0.83623942220434755</v>
      </c>
      <c r="F167">
        <f t="shared" ref="F167:F176" si="31">STDEV(B167:D167)</f>
        <v>3.8350690783247737E-2</v>
      </c>
    </row>
    <row r="168" spans="1:6" x14ac:dyDescent="0.2">
      <c r="A168">
        <v>20</v>
      </c>
      <c r="B168">
        <v>0.77436183128732394</v>
      </c>
      <c r="C168">
        <v>0.78776484941752201</v>
      </c>
      <c r="D168">
        <v>0.747598076454845</v>
      </c>
      <c r="E168">
        <f t="shared" si="30"/>
        <v>0.76990825238656369</v>
      </c>
      <c r="F168">
        <f t="shared" si="31"/>
        <v>2.0450383525200282E-2</v>
      </c>
    </row>
    <row r="169" spans="1:6" x14ac:dyDescent="0.2">
      <c r="A169">
        <v>30</v>
      </c>
      <c r="B169">
        <v>0.77022017767551587</v>
      </c>
      <c r="C169">
        <v>0.7526773345221961</v>
      </c>
      <c r="D169">
        <v>0.69614910546861364</v>
      </c>
      <c r="E169">
        <f t="shared" si="30"/>
        <v>0.7396822058887752</v>
      </c>
      <c r="F169">
        <f t="shared" si="31"/>
        <v>3.8707698983786128E-2</v>
      </c>
    </row>
    <row r="170" spans="1:6" x14ac:dyDescent="0.2">
      <c r="A170">
        <v>45</v>
      </c>
      <c r="B170">
        <v>0.67901456810258098</v>
      </c>
      <c r="C170">
        <v>0.69007816250869503</v>
      </c>
      <c r="D170">
        <v>0.69291473921625024</v>
      </c>
      <c r="E170">
        <f t="shared" si="30"/>
        <v>0.68733582327584219</v>
      </c>
      <c r="F170">
        <f t="shared" si="31"/>
        <v>7.3446584398700705E-3</v>
      </c>
    </row>
    <row r="171" spans="1:6" x14ac:dyDescent="0.2">
      <c r="A171">
        <v>60</v>
      </c>
      <c r="B171">
        <v>0.61519921250156673</v>
      </c>
      <c r="C171">
        <v>0.63788990024071002</v>
      </c>
      <c r="D171">
        <v>0.63128104724538991</v>
      </c>
      <c r="E171">
        <f t="shared" si="30"/>
        <v>0.62812338666255563</v>
      </c>
      <c r="F171">
        <f t="shared" si="31"/>
        <v>1.1670258899703821E-2</v>
      </c>
    </row>
    <row r="172" spans="1:6" x14ac:dyDescent="0.2">
      <c r="A172">
        <v>120</v>
      </c>
      <c r="B172">
        <v>0.46463444476803617</v>
      </c>
      <c r="C172">
        <v>0.50819439913427111</v>
      </c>
      <c r="D172">
        <v>0.51356578490265337</v>
      </c>
      <c r="E172">
        <f t="shared" si="30"/>
        <v>0.49546487626832025</v>
      </c>
      <c r="F172">
        <f t="shared" si="31"/>
        <v>2.6834671157636252E-2</v>
      </c>
    </row>
    <row r="173" spans="1:6" x14ac:dyDescent="0.2">
      <c r="A173">
        <v>300</v>
      </c>
      <c r="B173">
        <v>0.35589065273092041</v>
      </c>
      <c r="C173">
        <v>0.39064447566569183</v>
      </c>
      <c r="D173">
        <v>0.43409356356395407</v>
      </c>
      <c r="E173">
        <f t="shared" si="30"/>
        <v>0.39354289732018871</v>
      </c>
      <c r="F173">
        <f t="shared" si="31"/>
        <v>3.9181940377619073E-2</v>
      </c>
    </row>
    <row r="174" spans="1:6" x14ac:dyDescent="0.2">
      <c r="A174">
        <v>600</v>
      </c>
      <c r="B174">
        <v>0.24740560697393107</v>
      </c>
      <c r="C174">
        <v>0.34635289460069246</v>
      </c>
      <c r="D174">
        <v>0.36489840333429285</v>
      </c>
      <c r="E174">
        <f t="shared" si="30"/>
        <v>0.31955230163630549</v>
      </c>
      <c r="F174">
        <f t="shared" si="31"/>
        <v>6.3165205109905323E-2</v>
      </c>
    </row>
    <row r="175" spans="1:6" x14ac:dyDescent="0.2">
      <c r="A175">
        <v>1200</v>
      </c>
      <c r="B175">
        <v>0.20466191439181786</v>
      </c>
      <c r="C175">
        <v>0.2870829332573771</v>
      </c>
      <c r="D175">
        <v>0.28530910889092675</v>
      </c>
      <c r="E175">
        <f t="shared" si="30"/>
        <v>0.25901798551337391</v>
      </c>
      <c r="F175">
        <f t="shared" si="31"/>
        <v>4.7082092817221741E-2</v>
      </c>
    </row>
    <row r="176" spans="1:6" x14ac:dyDescent="0.2">
      <c r="A176">
        <v>1800</v>
      </c>
      <c r="B176">
        <v>0.19481181193468547</v>
      </c>
      <c r="C176">
        <v>0.23845172971008463</v>
      </c>
      <c r="D176">
        <v>0.31761848862421033</v>
      </c>
      <c r="E176">
        <f t="shared" si="30"/>
        <v>0.25029401008966018</v>
      </c>
      <c r="F176">
        <f t="shared" si="31"/>
        <v>6.2253912835441294E-2</v>
      </c>
    </row>
    <row r="178" spans="1:6" x14ac:dyDescent="0.2">
      <c r="A178" t="s">
        <v>125</v>
      </c>
      <c r="B178" t="s">
        <v>50</v>
      </c>
    </row>
    <row r="179" spans="1:6" x14ac:dyDescent="0.2">
      <c r="A179" t="s">
        <v>47</v>
      </c>
      <c r="B179" t="s">
        <v>117</v>
      </c>
      <c r="C179" t="s">
        <v>118</v>
      </c>
      <c r="D179" t="s">
        <v>119</v>
      </c>
      <c r="E179" t="s">
        <v>120</v>
      </c>
      <c r="F179" t="s">
        <v>121</v>
      </c>
    </row>
    <row r="180" spans="1:6" x14ac:dyDescent="0.2">
      <c r="A180">
        <v>0</v>
      </c>
      <c r="B180">
        <v>3.5133268066219712E-2</v>
      </c>
      <c r="C180">
        <v>3.778348624547926E-2</v>
      </c>
      <c r="D180">
        <v>3.8944497787339501E-2</v>
      </c>
      <c r="E180">
        <f>AVERAGE(B180:D180)</f>
        <v>3.728708403301282E-2</v>
      </c>
      <c r="F180">
        <f>STDEV(B180:D180)</f>
        <v>1.9535043803874316E-3</v>
      </c>
    </row>
    <row r="181" spans="1:6" x14ac:dyDescent="0.2">
      <c r="A181">
        <v>10</v>
      </c>
      <c r="B181">
        <v>3.1909883999173681E-2</v>
      </c>
      <c r="C181">
        <v>3.0865980395386242E-2</v>
      </c>
      <c r="D181">
        <v>4.616994447312462E-2</v>
      </c>
      <c r="E181">
        <f t="shared" ref="E181:E190" si="32">AVERAGE(B181:D181)</f>
        <v>3.6315269622561513E-2</v>
      </c>
      <c r="F181">
        <f t="shared" ref="F181:F190" si="33">STDEV(B181:D181)</f>
        <v>8.5503447878574335E-3</v>
      </c>
    </row>
    <row r="182" spans="1:6" x14ac:dyDescent="0.2">
      <c r="A182">
        <v>20</v>
      </c>
      <c r="B182">
        <v>2.8862657105131102E-2</v>
      </c>
      <c r="C182">
        <v>3.5578712319492167E-2</v>
      </c>
      <c r="D182">
        <v>5.084096831511617E-2</v>
      </c>
      <c r="E182">
        <f t="shared" si="32"/>
        <v>3.8427445913246476E-2</v>
      </c>
      <c r="F182">
        <f t="shared" si="33"/>
        <v>1.1262681884297241E-2</v>
      </c>
    </row>
    <row r="183" spans="1:6" x14ac:dyDescent="0.2">
      <c r="A183">
        <v>30</v>
      </c>
      <c r="B183">
        <v>2.7144070099438648E-2</v>
      </c>
      <c r="C183">
        <v>3.8261194229770701E-2</v>
      </c>
      <c r="D183">
        <v>5.604279492836179E-2</v>
      </c>
      <c r="E183">
        <f t="shared" si="32"/>
        <v>4.0482686419190374E-2</v>
      </c>
      <c r="F183">
        <f t="shared" si="33"/>
        <v>1.4576877060783431E-2</v>
      </c>
    </row>
    <row r="184" spans="1:6" x14ac:dyDescent="0.2">
      <c r="A184">
        <v>45</v>
      </c>
      <c r="B184">
        <v>2.9556384088018649E-2</v>
      </c>
      <c r="C184">
        <v>3.1078443684564139E-2</v>
      </c>
      <c r="D184">
        <v>4.7675866936292929E-2</v>
      </c>
      <c r="E184">
        <f t="shared" si="32"/>
        <v>3.6103564902958574E-2</v>
      </c>
      <c r="F184">
        <f t="shared" si="33"/>
        <v>1.005076102177814E-2</v>
      </c>
    </row>
    <row r="185" spans="1:6" x14ac:dyDescent="0.2">
      <c r="A185">
        <v>60</v>
      </c>
      <c r="B185">
        <v>3.1197665321785903E-2</v>
      </c>
      <c r="C185">
        <v>2.9447182349864803E-2</v>
      </c>
      <c r="D185">
        <v>3.4877254811005336E-2</v>
      </c>
      <c r="E185">
        <f t="shared" si="32"/>
        <v>3.184070082755202E-2</v>
      </c>
      <c r="F185">
        <f t="shared" si="33"/>
        <v>2.7715596204242313E-3</v>
      </c>
    </row>
    <row r="186" spans="1:6" x14ac:dyDescent="0.2">
      <c r="A186">
        <v>120</v>
      </c>
      <c r="B186">
        <v>2.6879589841693152E-2</v>
      </c>
      <c r="C186">
        <v>3.6558554743148092E-2</v>
      </c>
      <c r="D186">
        <v>3.8755311536428166E-2</v>
      </c>
      <c r="E186">
        <f t="shared" si="32"/>
        <v>3.4064485373756469E-2</v>
      </c>
      <c r="F186">
        <f t="shared" si="33"/>
        <v>6.3185028256069649E-3</v>
      </c>
    </row>
    <row r="187" spans="1:6" x14ac:dyDescent="0.2">
      <c r="A187">
        <v>300</v>
      </c>
      <c r="B187">
        <v>3.2071037293888202E-2</v>
      </c>
      <c r="C187">
        <v>3.7375486061537337E-2</v>
      </c>
      <c r="D187">
        <v>4.0747361562287865E-2</v>
      </c>
      <c r="E187">
        <f t="shared" si="32"/>
        <v>3.6731294972571132E-2</v>
      </c>
      <c r="F187">
        <f t="shared" si="33"/>
        <v>4.3738869809281577E-3</v>
      </c>
    </row>
    <row r="188" spans="1:6" x14ac:dyDescent="0.2">
      <c r="A188">
        <v>600</v>
      </c>
      <c r="B188">
        <v>3.6270310312213325E-2</v>
      </c>
      <c r="C188">
        <v>4.4500015787029563E-2</v>
      </c>
      <c r="D188">
        <v>3.9322090714087272E-2</v>
      </c>
      <c r="E188">
        <f t="shared" si="32"/>
        <v>4.0030805604443387E-2</v>
      </c>
      <c r="F188">
        <f t="shared" si="33"/>
        <v>4.1603750609067024E-3</v>
      </c>
    </row>
    <row r="189" spans="1:6" x14ac:dyDescent="0.2">
      <c r="A189">
        <v>1200</v>
      </c>
      <c r="B189">
        <v>3.2765205716240337E-2</v>
      </c>
      <c r="C189">
        <v>3.3614579223339457E-2</v>
      </c>
      <c r="D189">
        <v>3.9666931087538708E-2</v>
      </c>
      <c r="E189">
        <f t="shared" si="32"/>
        <v>3.5348905342372838E-2</v>
      </c>
      <c r="F189">
        <f t="shared" si="33"/>
        <v>3.7635579696049513E-3</v>
      </c>
    </row>
    <row r="190" spans="1:6" x14ac:dyDescent="0.2">
      <c r="A190">
        <v>1800</v>
      </c>
      <c r="B190">
        <v>3.1705471962605286E-2</v>
      </c>
      <c r="C190">
        <v>3.3107195633800122E-2</v>
      </c>
      <c r="D190">
        <v>4.1650024143910239E-2</v>
      </c>
      <c r="E190">
        <f t="shared" si="32"/>
        <v>3.5487563913438554E-2</v>
      </c>
      <c r="F190">
        <f t="shared" si="33"/>
        <v>5.3826707480307458E-3</v>
      </c>
    </row>
    <row r="192" spans="1:6" x14ac:dyDescent="0.2">
      <c r="A192" t="s">
        <v>126</v>
      </c>
      <c r="B192" t="s">
        <v>51</v>
      </c>
    </row>
    <row r="193" spans="1:6" x14ac:dyDescent="0.2">
      <c r="A193" t="s">
        <v>47</v>
      </c>
      <c r="B193" t="s">
        <v>117</v>
      </c>
      <c r="C193" t="s">
        <v>118</v>
      </c>
      <c r="D193" t="s">
        <v>119</v>
      </c>
      <c r="E193" t="s">
        <v>120</v>
      </c>
      <c r="F193" t="s">
        <v>121</v>
      </c>
    </row>
    <row r="194" spans="1:6" x14ac:dyDescent="0.2">
      <c r="A194">
        <v>-180</v>
      </c>
      <c r="B194" s="7">
        <v>0.10814023185202935</v>
      </c>
      <c r="C194" s="7">
        <v>0.13039093127775001</v>
      </c>
      <c r="D194" s="7">
        <v>0.16090556770116821</v>
      </c>
      <c r="E194">
        <f>AVERAGE(B194:D194)</f>
        <v>0.13314557694364917</v>
      </c>
      <c r="F194">
        <f>STDEV(B194:D194)</f>
        <v>2.6490304289996349E-2</v>
      </c>
    </row>
    <row r="195" spans="1:6" x14ac:dyDescent="0.2">
      <c r="A195">
        <v>0</v>
      </c>
      <c r="B195" s="7">
        <v>0.26509031578028036</v>
      </c>
      <c r="C195" s="7">
        <v>0.28434284670377002</v>
      </c>
      <c r="D195" s="7">
        <v>0.27932595419800083</v>
      </c>
      <c r="E195">
        <f t="shared" ref="E195:E204" si="34">AVERAGE(B195:D195)</f>
        <v>0.27625303889401703</v>
      </c>
      <c r="F195">
        <f t="shared" ref="F195:F204" si="35">STDEV(B195:D195)</f>
        <v>9.9873466490892661E-3</v>
      </c>
    </row>
    <row r="196" spans="1:6" x14ac:dyDescent="0.2">
      <c r="A196">
        <v>10</v>
      </c>
      <c r="B196" s="7">
        <v>0.2772210669834273</v>
      </c>
      <c r="C196" s="7">
        <v>0.26356408685267185</v>
      </c>
      <c r="D196" s="7">
        <v>0.33656554929605709</v>
      </c>
      <c r="E196">
        <f t="shared" si="34"/>
        <v>0.29245023437738543</v>
      </c>
      <c r="F196">
        <f t="shared" si="35"/>
        <v>3.8810424300092031E-2</v>
      </c>
    </row>
    <row r="197" spans="1:6" x14ac:dyDescent="0.2">
      <c r="A197">
        <v>20</v>
      </c>
      <c r="B197" s="7">
        <v>0.3283506333545167</v>
      </c>
      <c r="C197" s="7">
        <v>0.30507169895902908</v>
      </c>
      <c r="D197" s="7">
        <v>0.32599084884288199</v>
      </c>
      <c r="E197">
        <f t="shared" si="34"/>
        <v>0.31980439371880925</v>
      </c>
      <c r="F197">
        <f t="shared" si="35"/>
        <v>1.2813327705907564E-2</v>
      </c>
    </row>
    <row r="198" spans="1:6" x14ac:dyDescent="0.2">
      <c r="A198">
        <v>30</v>
      </c>
      <c r="B198" s="7">
        <v>0.38000486047051102</v>
      </c>
      <c r="C198" s="7">
        <v>0.32609237394448565</v>
      </c>
      <c r="D198" s="7">
        <v>0.33806331461977907</v>
      </c>
      <c r="E198">
        <f t="shared" si="34"/>
        <v>0.34805351634492526</v>
      </c>
      <c r="F198">
        <f t="shared" si="35"/>
        <v>2.831063667133878E-2</v>
      </c>
    </row>
    <row r="199" spans="1:6" x14ac:dyDescent="0.2">
      <c r="A199">
        <v>45</v>
      </c>
      <c r="B199" s="7">
        <v>0.42391468296202611</v>
      </c>
      <c r="C199" s="7">
        <v>0.40482818237794621</v>
      </c>
      <c r="D199" s="7">
        <v>0.34226510559405066</v>
      </c>
      <c r="E199">
        <f t="shared" si="34"/>
        <v>0.39033599031134097</v>
      </c>
      <c r="F199">
        <f t="shared" si="35"/>
        <v>4.2710433084479298E-2</v>
      </c>
    </row>
    <row r="200" spans="1:6" x14ac:dyDescent="0.2">
      <c r="A200">
        <v>60</v>
      </c>
      <c r="B200" s="7">
        <v>0.46556680170896558</v>
      </c>
      <c r="C200" s="7">
        <v>0.44312506415923253</v>
      </c>
      <c r="D200" s="7">
        <v>0.39076226962979671</v>
      </c>
      <c r="E200">
        <f t="shared" si="34"/>
        <v>0.43315137849933166</v>
      </c>
      <c r="F200">
        <f t="shared" si="35"/>
        <v>3.8386655352188943E-2</v>
      </c>
    </row>
    <row r="201" spans="1:6" x14ac:dyDescent="0.2">
      <c r="A201">
        <v>120</v>
      </c>
      <c r="B201" s="7">
        <v>0.49361462042960758</v>
      </c>
      <c r="C201" s="7">
        <v>0.48192684655138224</v>
      </c>
      <c r="D201" s="7">
        <v>0.38465518746209953</v>
      </c>
      <c r="E201">
        <f t="shared" si="34"/>
        <v>0.45339888481436313</v>
      </c>
      <c r="F201">
        <f t="shared" si="35"/>
        <v>5.981992108655599E-2</v>
      </c>
    </row>
    <row r="202" spans="1:6" x14ac:dyDescent="0.2">
      <c r="A202">
        <v>300</v>
      </c>
      <c r="B202" s="7">
        <v>0.55146692110898587</v>
      </c>
      <c r="C202" s="7">
        <v>0.52004445135331656</v>
      </c>
      <c r="D202" s="7">
        <v>0.43316416338153635</v>
      </c>
      <c r="E202">
        <f t="shared" si="34"/>
        <v>0.50155851194794632</v>
      </c>
      <c r="F202">
        <f t="shared" si="35"/>
        <v>6.1279548694928972E-2</v>
      </c>
    </row>
    <row r="203" spans="1:6" x14ac:dyDescent="0.2">
      <c r="A203">
        <v>600</v>
      </c>
      <c r="B203" s="7">
        <v>0.57668446020633102</v>
      </c>
      <c r="C203" s="7">
        <v>0.53265124665856034</v>
      </c>
      <c r="D203" s="7">
        <v>0.40728952783504979</v>
      </c>
      <c r="E203">
        <f t="shared" si="34"/>
        <v>0.50554174489998038</v>
      </c>
      <c r="F203">
        <f t="shared" si="35"/>
        <v>8.7891151957785713E-2</v>
      </c>
    </row>
    <row r="204" spans="1:6" x14ac:dyDescent="0.2">
      <c r="A204">
        <v>1200</v>
      </c>
      <c r="B204" s="7">
        <v>0.58427058241670993</v>
      </c>
      <c r="C204" s="7">
        <v>0.52623630417127742</v>
      </c>
      <c r="D204" s="7">
        <v>0.47456194696178633</v>
      </c>
      <c r="E204">
        <f t="shared" si="34"/>
        <v>0.52835627784992456</v>
      </c>
      <c r="F204">
        <f t="shared" si="35"/>
        <v>5.4885033384739296E-2</v>
      </c>
    </row>
    <row r="206" spans="1:6" x14ac:dyDescent="0.2">
      <c r="A206" t="s">
        <v>127</v>
      </c>
      <c r="B206" t="s">
        <v>167</v>
      </c>
    </row>
    <row r="207" spans="1:6" x14ac:dyDescent="0.2">
      <c r="A207" t="s">
        <v>47</v>
      </c>
      <c r="B207" t="s">
        <v>117</v>
      </c>
      <c r="C207" t="s">
        <v>118</v>
      </c>
      <c r="D207" t="s">
        <v>119</v>
      </c>
      <c r="E207" t="s">
        <v>120</v>
      </c>
      <c r="F207" t="s">
        <v>121</v>
      </c>
    </row>
    <row r="208" spans="1:6" x14ac:dyDescent="0.2">
      <c r="A208">
        <v>-180</v>
      </c>
      <c r="B208" s="7">
        <v>0.86094726138995969</v>
      </c>
      <c r="C208" s="7">
        <v>0.83105769829584264</v>
      </c>
      <c r="D208" s="7">
        <v>0.80375293193104913</v>
      </c>
      <c r="E208">
        <f>AVERAGE(B208:D208)</f>
        <v>0.83191929720561708</v>
      </c>
      <c r="F208">
        <f>STDEV(B208:D208)</f>
        <v>2.860689768350624E-2</v>
      </c>
    </row>
    <row r="209" spans="1:6" x14ac:dyDescent="0.2">
      <c r="A209">
        <v>0</v>
      </c>
      <c r="B209" s="7">
        <v>0.69806380019462455</v>
      </c>
      <c r="C209" s="7">
        <v>0.66372273773508472</v>
      </c>
      <c r="D209" s="7">
        <v>0.67323238617072678</v>
      </c>
      <c r="E209">
        <f t="shared" ref="E209:E218" si="36">AVERAGE(B209:D209)</f>
        <v>0.67833964136681202</v>
      </c>
      <c r="F209">
        <f t="shared" ref="F209:F218" si="37">STDEV(B209:D209)</f>
        <v>1.7731051419500161E-2</v>
      </c>
    </row>
    <row r="210" spans="1:6" x14ac:dyDescent="0.2">
      <c r="A210">
        <v>10</v>
      </c>
      <c r="B210" s="7">
        <v>0.68163508502539916</v>
      </c>
      <c r="C210" s="7">
        <v>0.70039329640084846</v>
      </c>
      <c r="D210" s="7">
        <v>0.5962903428542663</v>
      </c>
      <c r="E210">
        <f t="shared" si="36"/>
        <v>0.65943957476017123</v>
      </c>
      <c r="F210">
        <f t="shared" si="37"/>
        <v>5.548726647827263E-2</v>
      </c>
    </row>
    <row r="211" spans="1:6" x14ac:dyDescent="0.2">
      <c r="A211">
        <v>20</v>
      </c>
      <c r="B211" s="7">
        <v>0.63601792385083378</v>
      </c>
      <c r="C211" s="7">
        <v>0.65455265580268951</v>
      </c>
      <c r="D211" s="7">
        <v>0.61448016490482638</v>
      </c>
      <c r="E211">
        <f t="shared" si="36"/>
        <v>0.63501691485278322</v>
      </c>
      <c r="F211">
        <f t="shared" si="37"/>
        <v>2.0054990549747576E-2</v>
      </c>
    </row>
    <row r="212" spans="1:6" x14ac:dyDescent="0.2">
      <c r="A212">
        <v>30</v>
      </c>
      <c r="B212" s="7">
        <v>0.58600658343579559</v>
      </c>
      <c r="C212" s="7">
        <v>0.63317243013828384</v>
      </c>
      <c r="D212" s="7">
        <v>0.58405748450844019</v>
      </c>
      <c r="E212">
        <f t="shared" si="36"/>
        <v>0.60107883269417328</v>
      </c>
      <c r="F212">
        <f t="shared" si="37"/>
        <v>2.7810950978627513E-2</v>
      </c>
    </row>
    <row r="213" spans="1:6" x14ac:dyDescent="0.2">
      <c r="A213">
        <v>45</v>
      </c>
      <c r="B213" s="7">
        <v>0.54186808952469934</v>
      </c>
      <c r="C213" s="7">
        <v>0.56135257088141199</v>
      </c>
      <c r="D213" s="7">
        <v>0.60531642342577363</v>
      </c>
      <c r="E213">
        <f t="shared" si="36"/>
        <v>0.5695123612772951</v>
      </c>
      <c r="F213">
        <f t="shared" si="37"/>
        <v>3.2501683082328391E-2</v>
      </c>
    </row>
    <row r="214" spans="1:6" x14ac:dyDescent="0.2">
      <c r="A214">
        <v>60</v>
      </c>
      <c r="B214" s="7">
        <v>0.49900171853398717</v>
      </c>
      <c r="C214" s="7">
        <v>0.51381495648744457</v>
      </c>
      <c r="D214" s="7">
        <v>0.56085134246335011</v>
      </c>
      <c r="E214">
        <f t="shared" si="36"/>
        <v>0.52455600582826067</v>
      </c>
      <c r="F214">
        <f t="shared" si="37"/>
        <v>3.2293522582048706E-2</v>
      </c>
    </row>
    <row r="215" spans="1:6" x14ac:dyDescent="0.2">
      <c r="A215">
        <v>120</v>
      </c>
      <c r="B215" s="7">
        <v>0.46622052844334227</v>
      </c>
      <c r="C215" s="7">
        <v>0.47618649034707289</v>
      </c>
      <c r="D215" s="7">
        <v>0.57451976293806817</v>
      </c>
      <c r="E215">
        <f t="shared" si="36"/>
        <v>0.50564226057616113</v>
      </c>
      <c r="F215">
        <f t="shared" si="37"/>
        <v>5.9857437698898674E-2</v>
      </c>
    </row>
    <row r="216" spans="1:6" x14ac:dyDescent="0.2">
      <c r="A216">
        <v>300</v>
      </c>
      <c r="B216" s="7">
        <v>0.39713401524279784</v>
      </c>
      <c r="C216" s="7">
        <v>0.43464873843675872</v>
      </c>
      <c r="D216" s="7">
        <v>0.5192613026108126</v>
      </c>
      <c r="E216">
        <f t="shared" si="36"/>
        <v>0.45034801876345637</v>
      </c>
      <c r="F216">
        <f t="shared" si="37"/>
        <v>6.2558925278889094E-2</v>
      </c>
    </row>
    <row r="217" spans="1:6" x14ac:dyDescent="0.2">
      <c r="A217">
        <v>600</v>
      </c>
      <c r="B217" s="7">
        <v>0.37585353329626375</v>
      </c>
      <c r="C217" s="7">
        <v>0.41961415200182206</v>
      </c>
      <c r="D217" s="7">
        <v>0.523431123244533</v>
      </c>
      <c r="E217">
        <f t="shared" si="36"/>
        <v>0.4396329361808729</v>
      </c>
      <c r="F217">
        <f t="shared" si="37"/>
        <v>7.5798087401599351E-2</v>
      </c>
    </row>
    <row r="218" spans="1:6" x14ac:dyDescent="0.2">
      <c r="A218">
        <v>1200</v>
      </c>
      <c r="B218" s="7">
        <v>0.37160222060333725</v>
      </c>
      <c r="C218" s="7">
        <v>0.42492230084696048</v>
      </c>
      <c r="D218" s="7">
        <v>0.49270593482702768</v>
      </c>
      <c r="E218">
        <f t="shared" si="36"/>
        <v>0.42974348542577512</v>
      </c>
      <c r="F218">
        <f t="shared" si="37"/>
        <v>6.0695636294964279E-2</v>
      </c>
    </row>
    <row r="220" spans="1:6" x14ac:dyDescent="0.2">
      <c r="A220" t="s">
        <v>128</v>
      </c>
      <c r="B220" t="s">
        <v>50</v>
      </c>
    </row>
    <row r="221" spans="1:6" x14ac:dyDescent="0.2">
      <c r="A221" t="s">
        <v>47</v>
      </c>
      <c r="B221" t="s">
        <v>117</v>
      </c>
      <c r="C221" t="s">
        <v>118</v>
      </c>
      <c r="D221" t="s">
        <v>119</v>
      </c>
      <c r="E221" t="s">
        <v>120</v>
      </c>
      <c r="F221" t="s">
        <v>121</v>
      </c>
    </row>
    <row r="222" spans="1:6" x14ac:dyDescent="0.2">
      <c r="A222">
        <v>-180</v>
      </c>
      <c r="B222" s="7">
        <v>3.0912506758010907E-2</v>
      </c>
      <c r="C222" s="7">
        <v>3.8551370426407383E-2</v>
      </c>
      <c r="D222" s="7">
        <v>3.5341500367782691E-2</v>
      </c>
      <c r="E222">
        <f>AVERAGE(B222:D222)</f>
        <v>3.4935125850733662E-2</v>
      </c>
      <c r="F222">
        <f>STDEV(B222:D222)</f>
        <v>3.8356113883143898E-3</v>
      </c>
    </row>
    <row r="223" spans="1:6" x14ac:dyDescent="0.2">
      <c r="A223">
        <v>0</v>
      </c>
      <c r="B223" s="7">
        <v>3.6845884025095026E-2</v>
      </c>
      <c r="C223" s="7">
        <v>5.193441556114526E-2</v>
      </c>
      <c r="D223" s="7">
        <v>4.7441659631272413E-2</v>
      </c>
      <c r="E223">
        <f t="shared" ref="E223:E232" si="38">AVERAGE(B223:D223)</f>
        <v>4.54073197391709E-2</v>
      </c>
      <c r="F223">
        <f t="shared" ref="F223:F232" si="39">STDEV(B223:D223)</f>
        <v>7.7472479033552175E-3</v>
      </c>
    </row>
    <row r="224" spans="1:6" x14ac:dyDescent="0.2">
      <c r="A224">
        <v>10</v>
      </c>
      <c r="B224" s="7">
        <v>4.1143847991173557E-2</v>
      </c>
      <c r="C224" s="7">
        <v>3.6042616746479621E-2</v>
      </c>
      <c r="D224" s="7">
        <v>6.7144107849676629E-2</v>
      </c>
      <c r="E224">
        <f t="shared" si="38"/>
        <v>4.811019086244326E-2</v>
      </c>
      <c r="F224">
        <f t="shared" si="39"/>
        <v>1.6680022091131331E-2</v>
      </c>
    </row>
    <row r="225" spans="1:6" x14ac:dyDescent="0.2">
      <c r="A225">
        <v>20</v>
      </c>
      <c r="B225" s="7">
        <v>3.5631442794649484E-2</v>
      </c>
      <c r="C225" s="7">
        <v>4.0375645238281438E-2</v>
      </c>
      <c r="D225" s="7">
        <v>5.9528986252291714E-2</v>
      </c>
      <c r="E225">
        <f t="shared" si="38"/>
        <v>4.5178691428407546E-2</v>
      </c>
      <c r="F225">
        <f t="shared" si="39"/>
        <v>1.2652078301837968E-2</v>
      </c>
    </row>
    <row r="226" spans="1:6" x14ac:dyDescent="0.2">
      <c r="A226">
        <v>30</v>
      </c>
      <c r="B226" s="7">
        <v>3.3988556093693403E-2</v>
      </c>
      <c r="C226" s="7">
        <v>4.0735195917230516E-2</v>
      </c>
      <c r="D226" s="7">
        <v>7.7879200871780768E-2</v>
      </c>
      <c r="E226">
        <f t="shared" si="38"/>
        <v>5.0867650960901567E-2</v>
      </c>
      <c r="F226">
        <f t="shared" si="39"/>
        <v>2.3634660113233535E-2</v>
      </c>
    </row>
    <row r="227" spans="1:6" x14ac:dyDescent="0.2">
      <c r="A227">
        <v>45</v>
      </c>
      <c r="B227" s="7">
        <v>3.4217227513274565E-2</v>
      </c>
      <c r="C227" s="7">
        <v>3.3819246740641823E-2</v>
      </c>
      <c r="D227" s="7">
        <v>5.2418470980175713E-2</v>
      </c>
      <c r="E227">
        <f t="shared" si="38"/>
        <v>4.0151648411364031E-2</v>
      </c>
      <c r="F227">
        <f t="shared" si="39"/>
        <v>1.0625243485439613E-2</v>
      </c>
    </row>
    <row r="228" spans="1:6" x14ac:dyDescent="0.2">
      <c r="A228">
        <v>60</v>
      </c>
      <c r="B228" s="7">
        <v>3.5431479757047246E-2</v>
      </c>
      <c r="C228" s="7">
        <v>4.3059979353322848E-2</v>
      </c>
      <c r="D228" s="7">
        <v>4.8386387906853186E-2</v>
      </c>
      <c r="E228">
        <f t="shared" si="38"/>
        <v>4.2292615672407753E-2</v>
      </c>
      <c r="F228">
        <f t="shared" si="39"/>
        <v>6.5114550260727683E-3</v>
      </c>
    </row>
    <row r="229" spans="1:6" x14ac:dyDescent="0.2">
      <c r="A229">
        <v>120</v>
      </c>
      <c r="B229" s="7">
        <v>4.016485112705015E-2</v>
      </c>
      <c r="C229" s="7">
        <v>4.1886663101544853E-2</v>
      </c>
      <c r="D229" s="7">
        <v>4.0825049599832283E-2</v>
      </c>
      <c r="E229">
        <f t="shared" si="38"/>
        <v>4.0958854609475757E-2</v>
      </c>
      <c r="F229">
        <f t="shared" si="39"/>
        <v>8.6866964625950086E-4</v>
      </c>
    </row>
    <row r="230" spans="1:6" x14ac:dyDescent="0.2">
      <c r="A230">
        <v>300</v>
      </c>
      <c r="B230" s="7">
        <v>5.1399063648216302E-2</v>
      </c>
      <c r="C230" s="7">
        <v>4.5306810209924685E-2</v>
      </c>
      <c r="D230" s="7">
        <v>4.757453400765102E-2</v>
      </c>
      <c r="E230">
        <f t="shared" si="38"/>
        <v>4.8093469288597333E-2</v>
      </c>
      <c r="F230">
        <f t="shared" si="39"/>
        <v>3.0791002514455636E-3</v>
      </c>
    </row>
    <row r="231" spans="1:6" x14ac:dyDescent="0.2">
      <c r="A231">
        <v>600</v>
      </c>
      <c r="B231" s="7">
        <v>4.7462006497405215E-2</v>
      </c>
      <c r="C231" s="7">
        <v>4.7734601339617634E-2</v>
      </c>
      <c r="D231" s="7">
        <v>6.9279348920417191E-2</v>
      </c>
      <c r="E231">
        <f t="shared" si="38"/>
        <v>5.482531891914668E-2</v>
      </c>
      <c r="F231">
        <f t="shared" si="39"/>
        <v>1.2518299183404351E-2</v>
      </c>
    </row>
    <row r="232" spans="1:6" x14ac:dyDescent="0.2">
      <c r="A232">
        <v>1200</v>
      </c>
      <c r="B232" s="7">
        <v>4.4127196979952821E-2</v>
      </c>
      <c r="C232" s="7">
        <v>4.8841394981762043E-2</v>
      </c>
      <c r="D232" s="7">
        <v>3.2732118211185997E-2</v>
      </c>
      <c r="E232">
        <f t="shared" si="38"/>
        <v>4.1900236724300287E-2</v>
      </c>
      <c r="F232">
        <f t="shared" si="39"/>
        <v>8.2823132941798258E-3</v>
      </c>
    </row>
    <row r="234" spans="1:6" x14ac:dyDescent="0.2">
      <c r="A234" t="s">
        <v>129</v>
      </c>
      <c r="B234" t="s">
        <v>51</v>
      </c>
    </row>
    <row r="235" spans="1:6" x14ac:dyDescent="0.2">
      <c r="A235" t="s">
        <v>47</v>
      </c>
      <c r="B235" t="s">
        <v>117</v>
      </c>
      <c r="C235" t="s">
        <v>118</v>
      </c>
      <c r="D235" t="s">
        <v>119</v>
      </c>
      <c r="E235" t="s">
        <v>120</v>
      </c>
      <c r="F235" t="s">
        <v>121</v>
      </c>
    </row>
    <row r="236" spans="1:6" x14ac:dyDescent="0.2">
      <c r="A236">
        <v>-180</v>
      </c>
      <c r="B236" s="7">
        <v>0.17299648537197493</v>
      </c>
      <c r="C236" s="7">
        <v>0.17139659532378904</v>
      </c>
      <c r="D236" s="7">
        <v>0.18649202323449543</v>
      </c>
      <c r="E236">
        <f>AVERAGE(B236:D236)</f>
        <v>0.17696170131008646</v>
      </c>
      <c r="F236">
        <f>STDEV(B236:D236)</f>
        <v>8.2921763746753308E-3</v>
      </c>
    </row>
    <row r="237" spans="1:6" x14ac:dyDescent="0.2">
      <c r="A237">
        <v>0</v>
      </c>
      <c r="B237" s="7">
        <v>0.25094020417493917</v>
      </c>
      <c r="C237" s="7">
        <v>0.20883274743736607</v>
      </c>
      <c r="D237" s="7">
        <v>0.19913561838147098</v>
      </c>
      <c r="E237">
        <f t="shared" ref="E237:E246" si="40">AVERAGE(B237:D237)</f>
        <v>0.21963618999792542</v>
      </c>
      <c r="F237">
        <f t="shared" ref="F237:F246" si="41">STDEV(B237:D237)</f>
        <v>2.7540235214639774E-2</v>
      </c>
    </row>
    <row r="238" spans="1:6" x14ac:dyDescent="0.2">
      <c r="A238">
        <v>10</v>
      </c>
      <c r="B238" s="7">
        <v>0.16791782957161819</v>
      </c>
      <c r="C238" s="7">
        <v>0.19538445610715499</v>
      </c>
      <c r="D238" s="7">
        <v>0.19499515962224148</v>
      </c>
      <c r="E238">
        <f t="shared" si="40"/>
        <v>0.18609914843367156</v>
      </c>
      <c r="F238">
        <f t="shared" si="41"/>
        <v>1.5746687099546831E-2</v>
      </c>
    </row>
    <row r="239" spans="1:6" x14ac:dyDescent="0.2">
      <c r="A239">
        <v>20</v>
      </c>
      <c r="B239" s="7">
        <v>0.20425697587601413</v>
      </c>
      <c r="C239" s="7">
        <v>0.2442262222484044</v>
      </c>
      <c r="D239" s="7">
        <v>0.20246577159129447</v>
      </c>
      <c r="E239">
        <f t="shared" si="40"/>
        <v>0.21698298990523765</v>
      </c>
      <c r="F239">
        <f t="shared" si="41"/>
        <v>2.3610323686371264E-2</v>
      </c>
    </row>
    <row r="240" spans="1:6" x14ac:dyDescent="0.2">
      <c r="A240">
        <v>30</v>
      </c>
      <c r="B240" s="7">
        <v>0.2436281496487061</v>
      </c>
      <c r="C240" s="7">
        <v>0.30020813870181173</v>
      </c>
      <c r="D240" s="7">
        <v>0.23015135330318598</v>
      </c>
      <c r="E240">
        <f t="shared" si="40"/>
        <v>0.25799588055123462</v>
      </c>
      <c r="F240">
        <f t="shared" si="41"/>
        <v>3.7172732796538453E-2</v>
      </c>
    </row>
    <row r="241" spans="1:6" x14ac:dyDescent="0.2">
      <c r="A241">
        <v>45</v>
      </c>
      <c r="B241" s="7">
        <v>0.30607987127703573</v>
      </c>
      <c r="C241" s="7">
        <v>0.34875692246775319</v>
      </c>
      <c r="D241" s="7">
        <v>0.29943973459831735</v>
      </c>
      <c r="E241">
        <f t="shared" si="40"/>
        <v>0.31809217611436874</v>
      </c>
      <c r="F241">
        <f t="shared" si="41"/>
        <v>2.6763180966881874E-2</v>
      </c>
    </row>
    <row r="242" spans="1:6" x14ac:dyDescent="0.2">
      <c r="A242">
        <v>60</v>
      </c>
      <c r="B242" s="7">
        <v>0.36267967634234938</v>
      </c>
      <c r="C242" s="7">
        <v>0.39638511253698683</v>
      </c>
      <c r="D242" s="7">
        <v>0.34815872663004432</v>
      </c>
      <c r="E242">
        <f t="shared" si="40"/>
        <v>0.36907450516979351</v>
      </c>
      <c r="F242">
        <f t="shared" si="41"/>
        <v>2.4740987272349673E-2</v>
      </c>
    </row>
    <row r="243" spans="1:6" x14ac:dyDescent="0.2">
      <c r="A243">
        <v>120</v>
      </c>
      <c r="B243" s="7">
        <v>0.42251329627203704</v>
      </c>
      <c r="C243" s="7">
        <v>0.46128678823787572</v>
      </c>
      <c r="D243" s="7">
        <v>0.40606314507024344</v>
      </c>
      <c r="E243">
        <f t="shared" si="40"/>
        <v>0.42995440986005207</v>
      </c>
      <c r="F243">
        <f t="shared" si="41"/>
        <v>2.8353841357897192E-2</v>
      </c>
    </row>
    <row r="244" spans="1:6" x14ac:dyDescent="0.2">
      <c r="A244">
        <v>300</v>
      </c>
      <c r="B244" s="7">
        <v>0.4670990378203182</v>
      </c>
      <c r="C244" s="7">
        <v>0.46626847947751349</v>
      </c>
      <c r="D244" s="7">
        <v>0.46136667191375869</v>
      </c>
      <c r="E244">
        <f t="shared" si="40"/>
        <v>0.46491139640386353</v>
      </c>
      <c r="F244">
        <f t="shared" si="41"/>
        <v>3.0977831707952094E-3</v>
      </c>
    </row>
    <row r="245" spans="1:6" x14ac:dyDescent="0.2">
      <c r="A245">
        <v>600</v>
      </c>
      <c r="B245" s="7">
        <v>0.48478239285788738</v>
      </c>
      <c r="C245" s="7">
        <v>0.43661055179521585</v>
      </c>
      <c r="D245" s="7">
        <v>0.46047861310776783</v>
      </c>
      <c r="E245">
        <f t="shared" si="40"/>
        <v>0.46062385258695704</v>
      </c>
      <c r="F245">
        <f t="shared" si="41"/>
        <v>2.4086248954985873E-2</v>
      </c>
    </row>
    <row r="246" spans="1:6" x14ac:dyDescent="0.2">
      <c r="A246">
        <v>1200</v>
      </c>
      <c r="B246" s="7">
        <v>0.50623205645384062</v>
      </c>
      <c r="C246" s="7">
        <v>0.43657575520750103</v>
      </c>
      <c r="D246" s="7">
        <v>0.47114321035979906</v>
      </c>
      <c r="E246">
        <f t="shared" si="40"/>
        <v>0.47131700734038023</v>
      </c>
      <c r="F246">
        <f t="shared" si="41"/>
        <v>3.4828475847688868E-2</v>
      </c>
    </row>
    <row r="248" spans="1:6" x14ac:dyDescent="0.2">
      <c r="A248" t="s">
        <v>130</v>
      </c>
      <c r="B248" t="s">
        <v>167</v>
      </c>
    </row>
    <row r="249" spans="1:6" x14ac:dyDescent="0.2">
      <c r="A249" t="s">
        <v>47</v>
      </c>
      <c r="B249" t="s">
        <v>117</v>
      </c>
      <c r="C249" t="s">
        <v>118</v>
      </c>
      <c r="D249" t="s">
        <v>119</v>
      </c>
      <c r="E249" t="s">
        <v>120</v>
      </c>
      <c r="F249" t="s">
        <v>121</v>
      </c>
    </row>
    <row r="250" spans="1:6" x14ac:dyDescent="0.2">
      <c r="A250">
        <v>-180</v>
      </c>
      <c r="B250" s="7">
        <v>0.79814313918396484</v>
      </c>
      <c r="C250" s="7">
        <v>0.79066152782647559</v>
      </c>
      <c r="D250" s="7">
        <v>0.76696624696849725</v>
      </c>
      <c r="E250">
        <f>AVERAGE(B250:D250)</f>
        <v>0.78525697132631256</v>
      </c>
      <c r="F250">
        <f>STDEV(B250:D250)</f>
        <v>1.6275950825568132E-2</v>
      </c>
    </row>
    <row r="251" spans="1:6" x14ac:dyDescent="0.2">
      <c r="A251">
        <v>0</v>
      </c>
      <c r="B251" s="7">
        <v>0.71033621310908879</v>
      </c>
      <c r="C251" s="7">
        <v>0.75233486011460526</v>
      </c>
      <c r="D251" s="7">
        <v>0.75841331828487379</v>
      </c>
      <c r="E251">
        <f t="shared" ref="E251:E260" si="42">AVERAGE(B251:D251)</f>
        <v>0.74036146383618939</v>
      </c>
      <c r="F251">
        <f t="shared" ref="F251:F260" si="43">STDEV(B251:D251)</f>
        <v>2.6179642364838804E-2</v>
      </c>
    </row>
    <row r="252" spans="1:6" x14ac:dyDescent="0.2">
      <c r="A252">
        <v>10</v>
      </c>
      <c r="B252" s="7">
        <v>0.8044262036207247</v>
      </c>
      <c r="C252" s="7">
        <v>0.76626901778165579</v>
      </c>
      <c r="D252" s="7">
        <v>0.7678720924000938</v>
      </c>
      <c r="E252">
        <f t="shared" si="42"/>
        <v>0.77952243793415821</v>
      </c>
      <c r="F252">
        <f t="shared" si="43"/>
        <v>2.1582182954618587E-2</v>
      </c>
    </row>
    <row r="253" spans="1:6" x14ac:dyDescent="0.2">
      <c r="A253">
        <v>20</v>
      </c>
      <c r="B253" s="7">
        <v>0.77255936435475581</v>
      </c>
      <c r="C253" s="7">
        <v>0.71295252424771538</v>
      </c>
      <c r="D253" s="7">
        <v>0.76064632809871968</v>
      </c>
      <c r="E253">
        <f t="shared" si="42"/>
        <v>0.74871940556706351</v>
      </c>
      <c r="F253">
        <f t="shared" si="43"/>
        <v>3.1542549955475452E-2</v>
      </c>
    </row>
    <row r="254" spans="1:6" x14ac:dyDescent="0.2">
      <c r="A254">
        <v>30</v>
      </c>
      <c r="B254" s="7">
        <v>0.72769445648215803</v>
      </c>
      <c r="C254" s="7">
        <v>0.65022920396639061</v>
      </c>
      <c r="D254" s="7">
        <v>0.73574143033687178</v>
      </c>
      <c r="E254">
        <f t="shared" si="42"/>
        <v>0.70455503026180688</v>
      </c>
      <c r="F254">
        <f t="shared" si="43"/>
        <v>4.7219275715161192E-2</v>
      </c>
    </row>
    <row r="255" spans="1:6" x14ac:dyDescent="0.2">
      <c r="A255">
        <v>45</v>
      </c>
      <c r="B255" s="7">
        <v>0.6641067216713088</v>
      </c>
      <c r="C255" s="7">
        <v>0.60920236026463026</v>
      </c>
      <c r="D255" s="7">
        <v>0.66811125669344062</v>
      </c>
      <c r="E255">
        <f t="shared" si="42"/>
        <v>0.64714011287645989</v>
      </c>
      <c r="F255">
        <f t="shared" si="43"/>
        <v>3.2916012518425734E-2</v>
      </c>
    </row>
    <row r="256" spans="1:6" x14ac:dyDescent="0.2">
      <c r="A256">
        <v>60</v>
      </c>
      <c r="B256" s="7">
        <v>0.60277426886833074</v>
      </c>
      <c r="C256" s="7">
        <v>0.56435400557061288</v>
      </c>
      <c r="D256" s="7">
        <v>0.61466843373244262</v>
      </c>
      <c r="E256">
        <f t="shared" si="42"/>
        <v>0.59393223605712875</v>
      </c>
      <c r="F256">
        <f t="shared" si="43"/>
        <v>2.6296797875193109E-2</v>
      </c>
    </row>
    <row r="257" spans="1:6" x14ac:dyDescent="0.2">
      <c r="A257">
        <v>120</v>
      </c>
      <c r="B257" s="7">
        <v>0.5388583183841088</v>
      </c>
      <c r="C257" s="7">
        <v>0.49700055680198535</v>
      </c>
      <c r="D257" s="7">
        <v>0.55448962320105333</v>
      </c>
      <c r="E257">
        <f t="shared" si="42"/>
        <v>0.53011616612904922</v>
      </c>
      <c r="F257">
        <f t="shared" si="43"/>
        <v>2.9724856743087846E-2</v>
      </c>
    </row>
    <row r="258" spans="1:6" x14ac:dyDescent="0.2">
      <c r="A258">
        <v>300</v>
      </c>
      <c r="B258" s="7">
        <v>0.48906963760729488</v>
      </c>
      <c r="C258" s="7">
        <v>0.48151600343185186</v>
      </c>
      <c r="D258" s="7">
        <v>0.50008402744998304</v>
      </c>
      <c r="E258">
        <f t="shared" si="42"/>
        <v>0.49022322282970993</v>
      </c>
      <c r="F258">
        <f t="shared" si="43"/>
        <v>9.3376093371646714E-3</v>
      </c>
    </row>
    <row r="259" spans="1:6" x14ac:dyDescent="0.2">
      <c r="A259">
        <v>600</v>
      </c>
      <c r="B259" s="7">
        <v>0.46526985652473868</v>
      </c>
      <c r="C259" s="7">
        <v>0.5087373273262118</v>
      </c>
      <c r="D259" s="7">
        <v>0.49172805582671891</v>
      </c>
      <c r="E259">
        <f t="shared" si="42"/>
        <v>0.48857841322588985</v>
      </c>
      <c r="F259">
        <f t="shared" si="43"/>
        <v>2.1904233400280134E-2</v>
      </c>
    </row>
    <row r="260" spans="1:6" x14ac:dyDescent="0.2">
      <c r="A260">
        <v>1200</v>
      </c>
      <c r="B260" s="7">
        <v>0.43829215952973688</v>
      </c>
      <c r="C260" s="7">
        <v>0.49981596893129293</v>
      </c>
      <c r="D260" s="7">
        <v>0.47523106756199096</v>
      </c>
      <c r="E260">
        <f t="shared" si="42"/>
        <v>0.47111306534100689</v>
      </c>
      <c r="F260">
        <f t="shared" si="43"/>
        <v>3.0967938864877191E-2</v>
      </c>
    </row>
    <row r="262" spans="1:6" x14ac:dyDescent="0.2">
      <c r="A262" t="s">
        <v>131</v>
      </c>
      <c r="B262" t="s">
        <v>50</v>
      </c>
    </row>
    <row r="263" spans="1:6" x14ac:dyDescent="0.2">
      <c r="A263" t="s">
        <v>47</v>
      </c>
      <c r="B263" t="s">
        <v>117</v>
      </c>
      <c r="C263" t="s">
        <v>118</v>
      </c>
      <c r="D263" t="s">
        <v>119</v>
      </c>
      <c r="E263" t="s">
        <v>120</v>
      </c>
      <c r="F263" t="s">
        <v>121</v>
      </c>
    </row>
    <row r="264" spans="1:6" x14ac:dyDescent="0.2">
      <c r="A264">
        <v>-180</v>
      </c>
      <c r="B264" s="7">
        <v>2.8860375444060223E-2</v>
      </c>
      <c r="C264" s="7">
        <v>3.7941876849735434E-2</v>
      </c>
      <c r="D264" s="7">
        <v>4.6541729797007353E-2</v>
      </c>
      <c r="E264">
        <f>AVERAGE(B264:D264)</f>
        <v>3.7781327363601007E-2</v>
      </c>
      <c r="F264">
        <f>STDEV(B264:D264)</f>
        <v>8.841770469863168E-3</v>
      </c>
    </row>
    <row r="265" spans="1:6" x14ac:dyDescent="0.2">
      <c r="A265">
        <v>0</v>
      </c>
      <c r="B265" s="7">
        <v>3.8723582715972031E-2</v>
      </c>
      <c r="C265" s="7">
        <v>3.8832392448028677E-2</v>
      </c>
      <c r="D265" s="7">
        <v>4.2451063333655184E-2</v>
      </c>
      <c r="E265">
        <f t="shared" ref="E265:E274" si="44">AVERAGE(B265:D265)</f>
        <v>4.0002346165885293E-2</v>
      </c>
      <c r="F265">
        <f t="shared" ref="F265:F274" si="45">STDEV(B265:D265)</f>
        <v>2.1213490319242122E-3</v>
      </c>
    </row>
    <row r="266" spans="1:6" x14ac:dyDescent="0.2">
      <c r="A266">
        <v>10</v>
      </c>
      <c r="B266" s="7">
        <v>2.765596680765707E-2</v>
      </c>
      <c r="C266" s="7">
        <v>3.8346526111189251E-2</v>
      </c>
      <c r="D266" s="7">
        <v>3.7132747977664707E-2</v>
      </c>
      <c r="E266">
        <f t="shared" si="44"/>
        <v>3.4378413632170347E-2</v>
      </c>
      <c r="F266">
        <f t="shared" si="45"/>
        <v>5.8533565431008912E-3</v>
      </c>
    </row>
    <row r="267" spans="1:6" x14ac:dyDescent="0.2">
      <c r="A267">
        <v>20</v>
      </c>
      <c r="B267" s="7">
        <v>2.3183659769230095E-2</v>
      </c>
      <c r="C267" s="7">
        <v>4.2821253503880219E-2</v>
      </c>
      <c r="D267" s="7">
        <v>3.6887900309985865E-2</v>
      </c>
      <c r="E267">
        <f t="shared" si="44"/>
        <v>3.4297604527698727E-2</v>
      </c>
      <c r="F267">
        <f t="shared" si="45"/>
        <v>1.007179209979996E-2</v>
      </c>
    </row>
    <row r="268" spans="1:6" x14ac:dyDescent="0.2">
      <c r="A268">
        <v>30</v>
      </c>
      <c r="B268" s="7">
        <v>2.8677393869135842E-2</v>
      </c>
      <c r="C268" s="7">
        <v>4.9562657331797592E-2</v>
      </c>
      <c r="D268" s="7">
        <v>3.4107216359942273E-2</v>
      </c>
      <c r="E268">
        <f t="shared" si="44"/>
        <v>3.7449089186958572E-2</v>
      </c>
      <c r="F268">
        <f t="shared" si="45"/>
        <v>1.0836265176257026E-2</v>
      </c>
    </row>
    <row r="269" spans="1:6" x14ac:dyDescent="0.2">
      <c r="A269">
        <v>45</v>
      </c>
      <c r="B269" s="7">
        <v>2.9813407051655545E-2</v>
      </c>
      <c r="C269" s="7">
        <v>4.204071726761658E-2</v>
      </c>
      <c r="D269" s="7">
        <v>3.2449008708242001E-2</v>
      </c>
      <c r="E269">
        <f t="shared" si="44"/>
        <v>3.4767711009171372E-2</v>
      </c>
      <c r="F269">
        <f t="shared" si="45"/>
        <v>6.4349874941283264E-3</v>
      </c>
    </row>
    <row r="270" spans="1:6" x14ac:dyDescent="0.2">
      <c r="A270">
        <v>60</v>
      </c>
      <c r="B270" s="7">
        <v>3.4546054789319845E-2</v>
      </c>
      <c r="C270" s="7">
        <v>3.9260881892400241E-2</v>
      </c>
      <c r="D270" s="7">
        <v>3.7172839637513021E-2</v>
      </c>
      <c r="E270">
        <f t="shared" si="44"/>
        <v>3.6993258773077707E-2</v>
      </c>
      <c r="F270">
        <f t="shared" si="45"/>
        <v>2.3625379612058875E-3</v>
      </c>
    </row>
    <row r="271" spans="1:6" x14ac:dyDescent="0.2">
      <c r="A271">
        <v>120</v>
      </c>
      <c r="B271" s="7">
        <v>3.8628385343854162E-2</v>
      </c>
      <c r="C271" s="7">
        <v>4.1712654960138873E-2</v>
      </c>
      <c r="D271" s="7">
        <v>3.9447231728703222E-2</v>
      </c>
      <c r="E271">
        <f t="shared" si="44"/>
        <v>3.9929424010898752E-2</v>
      </c>
      <c r="F271">
        <f t="shared" si="45"/>
        <v>1.5976738760588661E-3</v>
      </c>
    </row>
    <row r="272" spans="1:6" x14ac:dyDescent="0.2">
      <c r="A272">
        <v>300</v>
      </c>
      <c r="B272" s="7">
        <v>4.3831324572386914E-2</v>
      </c>
      <c r="C272" s="7">
        <v>5.221551709063469E-2</v>
      </c>
      <c r="D272" s="7">
        <v>3.8549300636258256E-2</v>
      </c>
      <c r="E272">
        <f t="shared" si="44"/>
        <v>4.486538076642662E-2</v>
      </c>
      <c r="F272">
        <f t="shared" si="45"/>
        <v>6.8915399007617312E-3</v>
      </c>
    </row>
    <row r="273" spans="1:6" x14ac:dyDescent="0.2">
      <c r="A273">
        <v>600</v>
      </c>
      <c r="B273" s="7">
        <v>4.9947750617373943E-2</v>
      </c>
      <c r="C273" s="7">
        <v>5.4652120878572415E-2</v>
      </c>
      <c r="D273" s="7">
        <v>4.7793331065513263E-2</v>
      </c>
      <c r="E273">
        <f t="shared" si="44"/>
        <v>5.07977341871532E-2</v>
      </c>
      <c r="F273">
        <f t="shared" si="45"/>
        <v>3.5075067322247614E-3</v>
      </c>
    </row>
    <row r="274" spans="1:6" x14ac:dyDescent="0.2">
      <c r="A274">
        <v>1200</v>
      </c>
      <c r="B274" s="7">
        <v>5.5475784016422426E-2</v>
      </c>
      <c r="C274" s="7">
        <v>6.3608275861206015E-2</v>
      </c>
      <c r="D274" s="7">
        <v>5.3625722078210009E-2</v>
      </c>
      <c r="E274">
        <f t="shared" si="44"/>
        <v>5.7569927318612817E-2</v>
      </c>
      <c r="F274">
        <f t="shared" si="45"/>
        <v>5.310548195354565E-3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567E8-CFCD-4549-B681-2CA35C9D0719}">
  <dimension ref="A1:E8"/>
  <sheetViews>
    <sheetView workbookViewId="0">
      <selection activeCell="E18" sqref="E18"/>
    </sheetView>
  </sheetViews>
  <sheetFormatPr baseColWidth="10" defaultRowHeight="15" x14ac:dyDescent="0.2"/>
  <cols>
    <col min="2" max="2" width="24.5" customWidth="1"/>
    <col min="3" max="3" width="14" customWidth="1"/>
  </cols>
  <sheetData>
    <row r="1" spans="1:5" x14ac:dyDescent="0.2">
      <c r="A1" t="s">
        <v>168</v>
      </c>
    </row>
    <row r="2" spans="1:5" x14ac:dyDescent="0.2">
      <c r="B2" s="12"/>
      <c r="C2" s="13" t="s">
        <v>173</v>
      </c>
      <c r="D2" s="12" t="s">
        <v>174</v>
      </c>
      <c r="E2" s="12" t="s">
        <v>175</v>
      </c>
    </row>
    <row r="3" spans="1:5" x14ac:dyDescent="0.2">
      <c r="B3" s="14" t="s">
        <v>132</v>
      </c>
      <c r="C3" s="15">
        <v>1.0127999999999999</v>
      </c>
      <c r="D3" s="15">
        <v>0.1206</v>
      </c>
      <c r="E3" s="15">
        <v>6</v>
      </c>
    </row>
    <row r="4" spans="1:5" x14ac:dyDescent="0.2">
      <c r="B4" s="14" t="s">
        <v>169</v>
      </c>
      <c r="C4" s="14">
        <v>0.12659999999999999</v>
      </c>
      <c r="D4" s="14">
        <v>1.1979999999999999E-2</v>
      </c>
      <c r="E4" s="14">
        <v>3</v>
      </c>
    </row>
    <row r="5" spans="1:5" x14ac:dyDescent="0.2">
      <c r="B5" s="14" t="s">
        <v>133</v>
      </c>
      <c r="C5" s="14">
        <v>0.45419999999999999</v>
      </c>
      <c r="D5" s="14">
        <v>3.9600000000000003E-2</v>
      </c>
      <c r="E5" s="14">
        <v>3</v>
      </c>
    </row>
    <row r="6" spans="1:5" x14ac:dyDescent="0.2">
      <c r="B6" s="14" t="s">
        <v>170</v>
      </c>
      <c r="C6" s="14">
        <v>0.86160000000000003</v>
      </c>
      <c r="D6" s="14">
        <v>0.11459999999999999</v>
      </c>
      <c r="E6" s="14">
        <v>6</v>
      </c>
    </row>
    <row r="7" spans="1:5" x14ac:dyDescent="0.2">
      <c r="B7" s="14" t="s">
        <v>171</v>
      </c>
      <c r="C7" s="14">
        <v>0.81899999999999995</v>
      </c>
      <c r="D7" s="14">
        <v>0.10920000000000001</v>
      </c>
      <c r="E7" s="14">
        <v>3</v>
      </c>
    </row>
    <row r="8" spans="1:5" x14ac:dyDescent="0.2">
      <c r="B8" s="16" t="s">
        <v>172</v>
      </c>
      <c r="C8" s="16">
        <v>0.9042</v>
      </c>
      <c r="D8" s="16">
        <v>0.17879999999999999</v>
      </c>
      <c r="E8" s="16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and Calculated Values</vt:lpstr>
      <vt:lpstr>Calculated and Averages</vt:lpstr>
      <vt:lpstr>Figure 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amartinlab</dc:creator>
  <cp:lastModifiedBy>Eric Greene</cp:lastModifiedBy>
  <dcterms:created xsi:type="dcterms:W3CDTF">2018-05-22T16:03:17Z</dcterms:created>
  <dcterms:modified xsi:type="dcterms:W3CDTF">2019-10-23T23:55:47Z</dcterms:modified>
</cp:coreProperties>
</file>